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20730" windowHeight="10005" activeTab="1"/>
  </bookViews>
  <sheets>
    <sheet name="Start"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Q10" sheetId="11" r:id="rId11"/>
    <sheet name="Q11" sheetId="12" r:id="rId12"/>
    <sheet name="Q12" sheetId="13" r:id="rId13"/>
    <sheet name="Q13" sheetId="14" r:id="rId14"/>
    <sheet name="Scoring" sheetId="15" r:id="rId15"/>
    <sheet name="CodeMeter Master" sheetId="16" r:id="rId16"/>
  </sheets>
  <definedNames/>
  <calcPr fullCalcOnLoad="1"/>
</workbook>
</file>

<file path=xl/sharedStrings.xml><?xml version="1.0" encoding="utf-8"?>
<sst xmlns="http://schemas.openxmlformats.org/spreadsheetml/2006/main" count="355" uniqueCount="191">
  <si>
    <t>Meaning</t>
  </si>
  <si>
    <t>Sustainability</t>
  </si>
  <si>
    <t>Inclusiveness</t>
  </si>
  <si>
    <t>Excellence</t>
  </si>
  <si>
    <t>Responsibilities to ensure regulatory compliance of N&amp;N research projects are explicitly assigned and transparently documented in my organisation (e.g. on the project or organisation web page).</t>
  </si>
  <si>
    <t>Precaution</t>
  </si>
  <si>
    <t>Accountability</t>
  </si>
  <si>
    <t>4.1.4 Peer-review of scientific data, dissemination outside scientific community</t>
  </si>
  <si>
    <t>4.1.6 Regulatory compliance, transparency</t>
  </si>
  <si>
    <t>4.1.8 Inclusive decisions on research directions</t>
  </si>
  <si>
    <t>4.1.10 Openness to stakeholder contributions</t>
  </si>
  <si>
    <t>4.1.13 Positive impact of research, priority on HSE issues</t>
  </si>
  <si>
    <t>4.1.16 Prohibition of non-therapeutic enhancement of humans</t>
  </si>
  <si>
    <t>Score</t>
  </si>
  <si>
    <t>Scoring</t>
  </si>
  <si>
    <t>Researchers in my organisation are instructed (at least upon taking up a post) about my organisation’s values concerning integrity in research, about the consequences of improper behaviour and about how to behave in case they identify questionable research practices.</t>
  </si>
  <si>
    <t>I am personally aware of the applicable laws and regulations in my research sector, and I keep myself up to date about relevant regulatory developments.</t>
  </si>
  <si>
    <t>Reducing, refining or replacing (RRR) animal testing is explicitly mentioned among the core values of my research organisation (e.g. in its mission statement).</t>
  </si>
  <si>
    <t>achieved</t>
  </si>
  <si>
    <t>Hints How to Improve</t>
  </si>
  <si>
    <t>max.</t>
  </si>
  <si>
    <r>
      <t xml:space="preserve">Achieved score per Principle </t>
    </r>
    <r>
      <rPr>
        <i/>
        <sz val="11"/>
        <color indexed="8"/>
        <rFont val="Calibri"/>
        <family val="2"/>
      </rPr>
      <t>(in the example case)</t>
    </r>
  </si>
  <si>
    <r>
      <t>Maximum achievable score per Principle</t>
    </r>
    <r>
      <rPr>
        <i/>
        <sz val="11"/>
        <color indexed="8"/>
        <rFont val="Calibri"/>
        <family val="2"/>
      </rPr>
      <t xml:space="preserve"> (if all ticks enabled)</t>
    </r>
  </si>
  <si>
    <t xml:space="preserve">Keep up to date about nanospecific requirements (e.g. in safety data transfer, CLP, etc.). Further information can be found here: NanoTrust Dossier Nov. 2010, Guidance Documentation of the EU, etc. (to be specified and presented with hyperlinks).
</t>
  </si>
  <si>
    <t>Participatory foresight exercises are more interactive and more likely to challenge the standard assumptions or expert knowledge about future implications of N&amp;N research. This may increase the legitimacy of your N&amp;N research and help you to identify possible future implications from a broader perspective. The results of the participatory foresight exercise should have a visible impact on how it is proceeded with the N&amp;N research results.</t>
  </si>
  <si>
    <t>The NanoMeter online tool provides practical help on how to assess potential societal benefits and impacts of N&amp;N applications in an early phase. It can be applied in the proposal or research and development phase already.</t>
  </si>
  <si>
    <t>If your N&amp;N research involves animal testing, consider the scientifically validated alternative methods listed by the European Centre for the Validation of Alternative Methods (Link).</t>
  </si>
  <si>
    <t xml:space="preserve">Research organisations could include an explicit commitment not to undertake N&amp;N research into human enhancement. This could be in the mission statement, in research grant applications, or in employment contracts. </t>
  </si>
  <si>
    <t>If N&amp;N research including deliberate intrusion of nano-objects into the human body or inclusion of nano-objects in food, feed, toys and cosmetics is performed, particular efforts in risk assessment should be made, and they should be transparently documented.</t>
  </si>
  <si>
    <t>Develop specific guidelines on handling nano-objects at the workplace, or adapt existing HSE guidelines and HSE measures to nano-materials for those workplaces where nano-objects are handled.</t>
  </si>
  <si>
    <t>In order to avoid duplication of research efforts, N&amp;N research data (including testing methods, nanomaterial characterisation data, toxicity test results, and information about the release of nanomaterials) should be publicly disclosed. Several EU-funded initiatives have been launched which facilitate the dissemination of such results (e.g. Nano Archive (ICPC Nanonet), NHECD Commented EHS Database (FP7 Project)).</t>
  </si>
  <si>
    <t>Will be presented if tick is not set at the question.</t>
  </si>
  <si>
    <t>With due respect for intellectual property rights, [...] research organisations and researchers are encouraged to make easily accessible and understandable by lay people as well as by the scientific community all N&amp;N scientific knowledge as well as related information such as relevant standards, references, labels, research on impacts, regulations and laws.</t>
  </si>
  <si>
    <t>N&amp;N research organisations and researchers should ensure that scientific data and results are duly peer-reviewed before being widely disseminated outside the scientific community in order to ensure their clarity and balanced presentation.</t>
  </si>
  <si>
    <t>Given its potential, [...] N&amp;N research organisations should ensure that N&amp;N research is conducted at the highest level of scientific integrity. Questionable N&amp;N research practices (not limited to plagiarism, falsification and fabrication of data) should be fought as they may entail risks for health, safety and the environment, raise public distrust and slow down the dissemination of benefits from research. Individuals signalling impropriety in research should be protected by their employers and national or regional laws.</t>
  </si>
  <si>
    <t>[…] Organisations performing N&amp;N research activities should demonstrate transparently that they comply with relevant regulations.</t>
  </si>
  <si>
    <t>The broad directions of N&amp;N research should be decided in an inclusive manner, allowing all stakeholders to enrich the preliminary discussions on these directions.</t>
  </si>
  <si>
    <t>[...] Research organisations and researchers are encouraged to consider, at the earliest stages and through participatory foresight exercises, the future implications of technologies or objects being researched. This could allow the development of solutions to meet potential negative impacts caused by the use of a new object or technology at a later stage. Consultations with relevant ethics committees should be part of such foresight exercises as appropriate.</t>
  </si>
  <si>
    <t>N&amp;N research itself should be open to contributions from all stakeholders who should be informed and supported so that they can take an active part in the research activities, within the scope of their mission and mandate.</t>
  </si>
  <si>
    <t>N&amp;N research organisations should not undertake research aiming for non-therapeutic enhancement of human beings leading to addiction or solely for the illicit enhancement of the performance of the human body.</t>
  </si>
  <si>
    <t>As long as risk assessment studies on long-term safety is not available, research involving deliberate intrusion of nano-objects into the human body, their inclusion in food (especially in food for babies), feed, toys, cosmetics and other products that may lead to exposure to humans and the environment, should be avoided.</t>
  </si>
  <si>
    <t>Students, researchers and research organisations involved in N&amp;N research should take specific health, safety and environmental measures adapted to the particularities of the nano-objects manipulated. Specific guidelines on the prevention of pathologies induced by nano-objects should be developed in line with the Community Strategy 2007-2014 on Health and Safety at Work.</t>
  </si>
  <si>
    <t>N&amp;N research organisations should apply existing good practices in terms of classification and labelling. In addition, as nano-objects might present specific properties due to their size, they should undertake research on systems (including e.g. the development of specific pictograms) aiming to inform researchers and more generally people likely to come into contact with nano-objects in research premises (e.g. security and emergency staff) so that they may take the necessary and appropriate protection measures in the course of their duties.</t>
  </si>
  <si>
    <t>N&amp;N research organisations and researchers should launch and coordinate specific N&amp;N research activities in order to gain a better understanding of fundamental biological processes involved in the toxicology and ecotoxicology of nano-objects man-made or naturally occurring. They should widely publicise, when duly validated, data and findings on their biological effects, be they positive, negative or null.</t>
  </si>
  <si>
    <t>N&amp;N research activities should be conducted in the interest of the well-being of individuals and society in their design, implementation, dissemination and use.</t>
  </si>
  <si>
    <t>In a dedicated section of my organisation’s website, recently published N&amp;N research results are presented to the interested public in a way which is easily comprehensible to lay people.</t>
  </si>
  <si>
    <t>[...] [N&amp;N research] organisations should encourage fields of N&amp;N research with the broadest possible positive impact. A priority should be given to research aiming to protect the public and the environment, consumers or workers and aiming to reduce, refine or replace animal experimentation.</t>
  </si>
  <si>
    <t>N&amp;N research activities should be safe, ethical and contribute to a sustainable development. They should not harm or create a biological, physical or moral threat to people, animals, plants or the environment, at present or in the future.</t>
  </si>
  <si>
    <t>N&amp;N research activities […] should respect fundamental rights and be conducted in the interest of the well-being of individuals and society in their design, implementation, diessemination and use.</t>
  </si>
  <si>
    <t>Researchers and research organisations should remain accountable for the social, environmental and human health impacts that their N&amp;N research may impose on present and future generations.</t>
  </si>
  <si>
    <t>Research involving deliberate intrusion of nano-objects into the human body or inclusion of nano-objects in products that are expected to lead to exposure of humans and the environment is only performed if long-term risk assessments are available or concomitantly conducted/initiated.</t>
  </si>
  <si>
    <t>N&amp;N research activities should be safe, ethical and contribute to sustainable development […]. They should not harm or create a biological, physical or moral threat to people, animals, plants or the environment, at present or in the future.</t>
  </si>
  <si>
    <t>N&amp;N research activities should be conducted in accordance with the precautionary principle, anticipating potential environmental, health and safety impacts of N&amp;N outcomes and taking due precautions, proportional to the level of protection […].</t>
  </si>
  <si>
    <t>4.2.1 Use adapted nano-specific HSE measures</t>
  </si>
  <si>
    <t>4.2.2 Apply good practices in classification and labelling and pass along safety data</t>
  </si>
  <si>
    <t>4.2.6 Reducing knowledge gaps, publish null-findings</t>
  </si>
  <si>
    <t>In reporting scientific results about the toxicology and ecotoxicology of nano-objects, I include “null-findings” in my publications if these null-findings  contribute to better undertanding the fate and effects of nano-objects.</t>
  </si>
  <si>
    <t>Besides of results demonstrating a biologic effects of nano-objects, negative or “null findings” should also be published if they contribute to understanding the fate and effects of nano-objects.</t>
  </si>
  <si>
    <t xml:space="preserve">4.1.9 Engage in participatory foresight exercices </t>
  </si>
  <si>
    <t>N&amp;N research activities should be […] encouraging progress for the benefit of society and the environment.</t>
  </si>
  <si>
    <t>Pts</t>
  </si>
  <si>
    <t xml:space="preserve">My organisation, department or research group maintains some form of regular and open contact (e.g. focus groups or open days) with other stakeholders to gather their views, inputs and concerns on its broad directions of N&amp;N research.   </t>
  </si>
  <si>
    <t>In the past two years, my organisation, department or research group organised or participated in at least one participatory foresight exercise to explore potential future implications of its N&amp;N research where ethics experts or committees were represented.</t>
  </si>
  <si>
    <t>My organisation, department or research group is committed to integrate an interdisciplinary and multistakeholder view into its N&amp;N research projects whenever possible and feasible (e.g. by including risk experts, social scientists, public bodies or NGO experts into the research teams or in the project phase).</t>
  </si>
  <si>
    <t>My organisation's, department's or group's N&amp;N research contributes to a reduction or substitution of the use of harmful substances or scarce resources, or an improvement of inefficient processes along a product’s lifecycle compared to current technologies.</t>
  </si>
  <si>
    <t>At workplaces in my organisation, department or research group where nano-objects are handled, nano-specific safety instructions, safety guidelines, work instructions and/or health, safety &amp; environment (HSE) measures are in place which are adapted to the peculiarities of nano-objects.</t>
  </si>
  <si>
    <t>My organisation, department or research group has been involved in research activities aiming at better understanding the release, fate and effects of nanomaterials in biological systems or in the environment within the last five years.</t>
  </si>
  <si>
    <t>N&amp;N research […] should respect fundamental rights and be conducted in the interest of the well-being of individuals and society in their design, implementaion, dissemination and use.</t>
  </si>
  <si>
    <t>During the last two years I have published at least half of my publicly funded N&amp;N research in open access journals or other online public media.</t>
  </si>
  <si>
    <t>When publishing N&amp;N research results, consider making a summary available online, in easily comprehensible prose.</t>
  </si>
  <si>
    <t>Before scientific N&amp;N results are disseminated outside the scientific community, experts of the relevant disciplines are consulted to ensure clarity and balanced presentation of the publication.</t>
  </si>
  <si>
    <t>Establish a board of experts of the relevant disciplines which are included before widely disseminating scientific data and results outside the scientific community.</t>
  </si>
  <si>
    <t>Define a standardised process for internal or external peer-review before research results are published outside the scientific community.</t>
  </si>
  <si>
    <t>N&amp;N research activities should be comprehensible to the public. They should be conducted in the interest of the well-being of individuals and society in their design, implementation, dissemination and use.</t>
  </si>
  <si>
    <t xml:space="preserve">My organisation provides a point of contact where I refer to in case I identify questionable research practices. This contact guarantees discretion (anonymity) and protection of those reporting such incidences. </t>
  </si>
  <si>
    <t>Beyond issues of democracy, inclusion of more stakeholders at an early stage can bring in useful design data as well as information relevant for assessing options at an ealry stage, enabling an improved selection of research directions.  Consumer culture, risk and regulation landscapes , data about certain industries (e.g. health) and users (e.g. medics or patients) can provide useful information. Additionally, informing stakeholders is beneficial too and therefore it often makes sense to organise regular events such as open days, public meetings, public lectures, etc., where N&amp;N research activities are presented, and possible collaborations with other stakeholders (authorities, NGOs, other research disciplines) can be established and deepened. In the project teams or in the research project forumulation phase, experts of other stakeholder groups and disciplines can be included to add a complementary view on the subject investigated.</t>
  </si>
  <si>
    <t>Introduce explicit goals (e.g. monetary or manpower) with regards to how much of the total N&amp;N research efforts are spent on research protecting the public and the environment, consumers and workers.</t>
  </si>
  <si>
    <t>Governance of N&amp;N research activities should be guided by the principles of openness to all stakeholders, transparency and respect for the legitimate right of access to information. […]</t>
  </si>
  <si>
    <t>Governance of N&amp;N research activities should be guided by the principles of openness to all stakeholders, transparency and respect for the legitimate right of access to information. It should allow the participation in decision-making process of all stakeholders involved in or concerned by N&amp;N research activities.</t>
  </si>
  <si>
    <t>N&amp;N research activities should meet the best scientific standards underpinning the integrity of research […].</t>
  </si>
  <si>
    <t>My N&amp;N research projects are (internally) evaluated in terms of regulatory compliance before submission of the proposal.</t>
  </si>
  <si>
    <t>My organisation, department or research group defines explicit goals (e.g. money or manpower) to ensure that a certain part of the total N&amp;N research budget is spent on N&amp;N EHS risk research projects (e.g. 5% of total research budget).</t>
  </si>
  <si>
    <t>4.1.2 Accessibility and comprehensibility of scientific knowledge</t>
  </si>
  <si>
    <t>Aspect</t>
  </si>
  <si>
    <t>Accessibility of scientific knowledge</t>
  </si>
  <si>
    <t>Comprehensibility of scientific knowledge to lay people</t>
  </si>
  <si>
    <t>Peer-review of scientific data to be published outside the scientific community</t>
  </si>
  <si>
    <t>Clear and well-balanced presentation of scientific data outside the scientific community</t>
  </si>
  <si>
    <t>Research integrity</t>
  </si>
  <si>
    <t>Regulatory compliance</t>
  </si>
  <si>
    <t>Transparency</t>
  </si>
  <si>
    <t>Stakeholder engagement and participation</t>
  </si>
  <si>
    <t>Research in the interest of society</t>
  </si>
  <si>
    <t>Involve stakeholders in research acitivities</t>
  </si>
  <si>
    <t>Research contributing to sustainable development</t>
  </si>
  <si>
    <t>Priority of EHS research</t>
  </si>
  <si>
    <t>Replace, reduce or refine animal tests</t>
  </si>
  <si>
    <t>Good practices of classification and labelling</t>
  </si>
  <si>
    <t>Reducing knowledge gaps</t>
  </si>
  <si>
    <t>Transparency in publishing research results</t>
  </si>
  <si>
    <t>I am familiar with the UN GHS hazard symbols, signal words, hazard statements and precautionary statements and they are applied according to CLP Regulation 1272/2008 (e.g. if samples of nano-objects leave the research premises).</t>
  </si>
  <si>
    <t>Applying nanospecific HSE measures</t>
  </si>
  <si>
    <t xml:space="preserve">In my organisation, a standardised procedure stipulates that scientific N&amp;N research results are internally or externally reviewed before being widely disseminated outside the scientific community. </t>
  </si>
  <si>
    <t xml:space="preserve">The broad directions of N&amp;N research should be shared and discussed with stakeholders, and their concerns and hopes about potential challenges and opportunities considered. Therefore, a variety of participatory foresight exercise formats can be used such as workshops, roundtable discussions, or consultation procedures. The outcomes of these deliberative or discursive processes on the N&amp;N research directions should be considered and the resulting impacts should be made transparent. </t>
  </si>
  <si>
    <t>4.1.17 Intrusion of nano-objects in humans, inclusion in food, cosmetics, toys</t>
  </si>
  <si>
    <t>N&amp;N research activities […] should be conducted in the interest of the well-being of individuals and society in their design, implementation, dissemination and use.</t>
  </si>
  <si>
    <t>Monitoring research integrity</t>
  </si>
  <si>
    <t>Clear statement for research integrity</t>
  </si>
  <si>
    <t>4.1.5 Research integrity (plagiarism, falsification, fabrication of data)</t>
  </si>
  <si>
    <t>My organisation systematically (e.g. with dedicated software) checks scientific data that will be published for falsification, plagiarism and fabrication of data or results.</t>
  </si>
  <si>
    <r>
      <t xml:space="preserve">Normalisation factors </t>
    </r>
    <r>
      <rPr>
        <i/>
        <sz val="11"/>
        <color indexed="8"/>
        <rFont val="Calibri"/>
        <family val="2"/>
      </rPr>
      <t>(to fit all scores in the same diagram)</t>
    </r>
  </si>
  <si>
    <t xml:space="preserve">Zero point on the scale: </t>
  </si>
  <si>
    <t>N&amp;N research activities should be conducted in accordance with the precautionary principle, anticipating potential environmental, health and safety impacts of N&amp;N outcomes and taking due precautions, proportional to the level of protection, while encouraging progress for the benefit of society and the environment.</t>
  </si>
  <si>
    <t>Normalised Total Score per Principle</t>
  </si>
  <si>
    <t xml:space="preserve">Generally: 1 point per Question. </t>
  </si>
  <si>
    <t>Reference in the CoC Principle</t>
  </si>
  <si>
    <t>CoC Guideline &amp; CodeMeter Questions</t>
  </si>
  <si>
    <t>Comments</t>
  </si>
  <si>
    <t>Please consider these fundamentals underpinning the design of the CodeMeter in your evaluation.</t>
  </si>
  <si>
    <t>Some important basics about the target group and the idea behind the CodeMeter before you start:</t>
  </si>
  <si>
    <t>o</t>
  </si>
  <si>
    <t>The CodeMeter has been designed to be used by N&amp;N researchers and people in position of responsibility for N&amp;N research in organisations.</t>
  </si>
  <si>
    <t>The CodeMeter has been designed as a tool for self-assessment. People engaging with the CodeMeter do this fully voluntarily.</t>
  </si>
  <si>
    <t>Possibility to add documents and sources providing evidence to substantiate the answers given in the CodeMeter questions.</t>
  </si>
  <si>
    <t>Possibility to choose "N.A." (not applicable); if N.A. is chosen, a justification/explanation can be added.</t>
  </si>
  <si>
    <t>The CodeMeter has been designed to be used by the target group to document and monitor the organisation's, department's or group's performance in relation to the EC Code of Conduct.</t>
  </si>
  <si>
    <t>The CodeMeter breaks down the general and sometimes vague principles of the EC Code of Conduct to a level which is more concrete and practice-relevant for N&amp;N researchers.</t>
  </si>
  <si>
    <t>In the end, you will get to the Scoring page where you will find the overall rating of the answers you gave, some information about how the scores are calculated.</t>
  </si>
  <si>
    <t xml:space="preserve">Dear CodeMeter National Workshop Participant </t>
  </si>
  <si>
    <t>Thank you for helping us to improve the draft CodeMeter tool.</t>
  </si>
  <si>
    <r>
      <t xml:space="preserve">If you have comments or suggestions, please put them down in the "Comments" box </t>
    </r>
    <r>
      <rPr>
        <b/>
        <sz val="11"/>
        <color indexed="10"/>
        <rFont val="Calibri"/>
        <family val="2"/>
      </rPr>
      <t xml:space="preserve">(4) </t>
    </r>
    <r>
      <rPr>
        <b/>
        <sz val="11"/>
        <color indexed="8"/>
        <rFont val="Calibri"/>
        <family val="2"/>
      </rPr>
      <t>or on a separate sheet which you can hand in to the workshop coordinator afterwards.</t>
    </r>
  </si>
  <si>
    <r>
      <t xml:space="preserve">In the following 13 pages (Q1 to Q13, see tabs at the bottom of the screen </t>
    </r>
    <r>
      <rPr>
        <b/>
        <sz val="11"/>
        <color indexed="10"/>
        <rFont val="Calibri"/>
        <family val="2"/>
      </rPr>
      <t>(1)</t>
    </r>
    <r>
      <rPr>
        <b/>
        <sz val="11"/>
        <color indexed="8"/>
        <rFont val="Calibri"/>
        <family val="2"/>
      </rPr>
      <t xml:space="preserve">), you will find a total of 27 questions. Please put yourself in the role of an N&amp;N researcher (the target group of the CodeMeter) and try to fill out the questions accordingly. Just put a tick where appropriate </t>
    </r>
    <r>
      <rPr>
        <b/>
        <sz val="11"/>
        <color indexed="10"/>
        <rFont val="Calibri"/>
        <family val="2"/>
      </rPr>
      <t>(2)</t>
    </r>
    <r>
      <rPr>
        <b/>
        <sz val="11"/>
        <color indexed="8"/>
        <rFont val="Calibri"/>
        <family val="2"/>
      </rPr>
      <t xml:space="preserve">. The live score view will adapt according to your selections </t>
    </r>
    <r>
      <rPr>
        <b/>
        <sz val="11"/>
        <color indexed="10"/>
        <rFont val="Calibri"/>
        <family val="2"/>
      </rPr>
      <t>(3)</t>
    </r>
    <r>
      <rPr>
        <b/>
        <sz val="11"/>
        <color indexed="8"/>
        <rFont val="Calibri"/>
        <family val="2"/>
      </rPr>
      <t>.</t>
    </r>
  </si>
  <si>
    <t>1. Consider using internally an electronic crosscheck tool to check scientific publications for plagiarism before dissemination. 2. Establish a contact point to which researchers can anonymously report questionable research practices. Individuals signalling impropriety in research should be protected. 3. Actively promote integrity in research by identifying and stating its core values and principles.</t>
  </si>
  <si>
    <t>1. Include “regulatory compliance” as a key value of organisational culture, e.g. in the mission statement. 2. Explain on the wibsites of N&amp;N research projects which regulatory sectors are affected.</t>
  </si>
  <si>
    <t>1. Familiarize yourself with the GHS classi-fication and labelling requirements from CLP Regulation 1272/2008 and corresponding Guidance on CLP of Nanomaterials in REACH and CLP. 2. If samples of nano-objects are exchanged with e.g. another university or another research organisation, I classify, label and package them according to the CLP Regulation 1272/2008. 3. Document and share any identified nano-specific hazards and information about protective measures in the Material Safety Data Sheet (MSDS), on the product data sheet (or any other internal hazard documentation systems). Practical guidance on the inclusion of nano-specific safety phrases is provided e.g. in the document “Safety data sheet (SDS): Guidelines for synthetic nanomaterials” (Swiss State Secretariat for Economic Affairs, 2010).</t>
  </si>
  <si>
    <t xml:space="preserve">My organisation systematically (e.g. with dedicated software) checks scientific data that will be published for falsification, plagiarism and fabrication of data or results. </t>
  </si>
  <si>
    <t>Scoring System</t>
  </si>
  <si>
    <t>□ The overall scores of each principle are normalised to fit the graph on the left.</t>
  </si>
  <si>
    <t>of Aspect</t>
  </si>
  <si>
    <t>Number of relations loading on each Principle</t>
  </si>
  <si>
    <t>Regulatory compliance of research proposals</t>
  </si>
  <si>
    <t>Awareness about laws and regulations</t>
  </si>
  <si>
    <t>Responsibilities and transparency in reculatory compliance</t>
  </si>
  <si>
    <t>Anticipating potential environmental, health and safety impacts through participatory foresight exercices</t>
  </si>
  <si>
    <t xml:space="preserve">In case my organisation, department or research group undertakes N&amp;N research for non-therapeutic enhancement of humans, the corresponding research projects are supervised and closely monitored by medical and ethical experts. </t>
  </si>
  <si>
    <t>No N&amp;N research for illicit enhancement of human beings</t>
  </si>
  <si>
    <t>Avoid research leading to exposure of humans and the environment in the absence of long-term risk assessments</t>
  </si>
  <si>
    <r>
      <rPr>
        <b/>
        <sz val="12"/>
        <color indexed="8"/>
        <rFont val="Wingdings"/>
        <family val="0"/>
      </rPr>
      <t>G</t>
    </r>
    <r>
      <rPr>
        <b/>
        <sz val="12"/>
        <color indexed="8"/>
        <rFont val="Calibri"/>
        <family val="2"/>
      </rPr>
      <t xml:space="preserve"> How much the graph changes per Question thus depends on all of these factors and is not the same for each Question!</t>
    </r>
  </si>
  <si>
    <t>N&amp;N research activities should be safe, ethical and contribute to sustainable development serving the sustainability objectives of the Community as well as contributing to the United Nations' Millennium Development Goals. […]</t>
  </si>
  <si>
    <t>□ In case a Question loads on multiple Principles, 50% of points are added to this Question per loading relation (e.g. 1.5 points for 2 relations, 1.75 points for 3 relations, etc.).</t>
  </si>
  <si>
    <r>
      <rPr>
        <sz val="12"/>
        <color indexed="8"/>
        <rFont val="Arial"/>
        <family val="2"/>
      </rPr>
      <t>□</t>
    </r>
    <r>
      <rPr>
        <sz val="12"/>
        <color indexed="8"/>
        <rFont val="Calibri"/>
        <family val="2"/>
      </rPr>
      <t xml:space="preserve"> </t>
    </r>
    <r>
      <rPr>
        <sz val="12"/>
        <color indexed="8"/>
        <rFont val="Calibri"/>
        <family val="2"/>
      </rPr>
      <t xml:space="preserve">Loading factors are used to weight the importance of individual aspects within the same Guideline, as well as to weight the relations to Principles. </t>
    </r>
  </si>
  <si>
    <t>Inclusiveness (100%)</t>
  </si>
  <si>
    <t>Excellence (66.7%)</t>
  </si>
  <si>
    <t>Meaning (33.3%)</t>
  </si>
  <si>
    <t>Excellence (100%)</t>
  </si>
  <si>
    <t>Excellence  (100%)</t>
  </si>
  <si>
    <t>Meaning  (100%)</t>
  </si>
  <si>
    <t>Accountability (100%)</t>
  </si>
  <si>
    <t>Meaning (50%)</t>
  </si>
  <si>
    <t>Inclusiveness (50%)</t>
  </si>
  <si>
    <t>Precaution (50%)</t>
  </si>
  <si>
    <t>Sustainability (33.3%)</t>
  </si>
  <si>
    <t>Accountability (16.7%)</t>
  </si>
  <si>
    <t>Sustainability (66.7%)</t>
  </si>
  <si>
    <t>Precaution (100%)</t>
  </si>
  <si>
    <t>Sustainability (25%)</t>
  </si>
  <si>
    <t>Accountability (33.3%)</t>
  </si>
  <si>
    <t>Accountability (25%)</t>
  </si>
  <si>
    <t>Precaution  (100%)</t>
  </si>
  <si>
    <t>Inclusiveness  (100%)</t>
  </si>
  <si>
    <t>Weight</t>
  </si>
  <si>
    <t>Please note that the final (web-based) CodeMeter tool is planned to offer additional functionalities which are not implemented in the current draft Excel version:</t>
  </si>
  <si>
    <t>To clarify the CodeMeter questions, definitions, explanations and further information / links about certain terms and aspects will be provided in a separate box on the right.</t>
  </si>
  <si>
    <t>Now please start by clicking on the tab "Q1" below!</t>
  </si>
  <si>
    <t>My organisation, department or research group is involved in N&amp;N research that is contributing to achieving the United Nation's Millennium Development Goals, e.g. by developing N&amp;N solutions for food and energy supply, for fighting major diseases, preventing climate change, or providing access to safe drinking water.</t>
  </si>
  <si>
    <t>My organisation, department or research group is involved in N&amp;N research that is contributing to achieving the United Nation's Millennium Development Goals, e.g. by developing N&amp;N solutions for sustainable food and energy supply, for fighting major diseases, preventing climate change, or providing access to safe drinking water.</t>
  </si>
  <si>
    <t>In developing and transition countries, the human, financial and infrastructural resources are often lacking to conduct effective research and innovation. Partnerships in science, research and education with institutions in developing or transition countries, as well as dedicated governmental programmes for development and cooperation, offer ways of establishing cooperations between research organisations in industrialised and developing countries potentially contributing to achieving the Millennium Development Goals (e.g. EuropeAid Development and Cooperation (European Commission) or Swiss Agency for Development).</t>
  </si>
  <si>
    <r>
      <t xml:space="preserve">In my organisation, a </t>
    </r>
    <r>
      <rPr>
        <sz val="12"/>
        <rFont val="Calibri"/>
        <family val="2"/>
      </rPr>
      <t xml:space="preserve">standardised procedure stipulates that scientific N&amp;N research results are internally or externally reviewed before being widely disseminated outside the scientific community. </t>
    </r>
  </si>
  <si>
    <r>
      <t xml:space="preserve">My organisation, department or research group maintains some form of regular and open contact </t>
    </r>
    <r>
      <rPr>
        <sz val="12"/>
        <rFont val="Calibri"/>
        <family val="2"/>
      </rPr>
      <t xml:space="preserve">(e.g. focus groups or open days) with other stakeholders to gather their views, inputs and concerns on its broad directions of N&amp;N research.   </t>
    </r>
  </si>
  <si>
    <r>
      <t xml:space="preserve">In the past two years, my organisation, department or research group organised or participated in at least one participatory foresight exercise to explore potential future implications of its N&amp;N research </t>
    </r>
    <r>
      <rPr>
        <sz val="12"/>
        <rFont val="Calibri"/>
        <family val="2"/>
      </rPr>
      <t>where ethics experts or committees were represented.</t>
    </r>
  </si>
  <si>
    <t>Principle</t>
  </si>
  <si>
    <t>Referring to</t>
  </si>
  <si>
    <t>Loading on</t>
  </si>
  <si>
    <t>Further Information</t>
  </si>
  <si>
    <r>
      <rPr>
        <b/>
        <sz val="11"/>
        <color indexed="8"/>
        <rFont val="Calibri"/>
        <family val="2"/>
      </rPr>
      <t>Open Access Initiative (Berlin Declaration)</t>
    </r>
    <r>
      <rPr>
        <sz val="11"/>
        <color theme="1"/>
        <rFont val="Calibri"/>
        <family val="2"/>
      </rPr>
      <t xml:space="preserve"> (2003) (294 signatories): “According to the Berlin Declaration, Open Access publication requires that authors grant free access to their scientific contributions, as well as the possibility to use them, subject to proper attribution of authorship. Moreover, a complete version of the work and supplemental materials should be deposited in at least one online repository.”
</t>
    </r>
    <r>
      <rPr>
        <b/>
        <sz val="11"/>
        <color indexed="8"/>
        <rFont val="Calibri"/>
        <family val="2"/>
      </rPr>
      <t>OECD Principles and Guidelines for Access to Research Data from Public Funding</t>
    </r>
    <r>
      <rPr>
        <sz val="11"/>
        <color theme="1"/>
        <rFont val="Calibri"/>
        <family val="2"/>
      </rPr>
      <t xml:space="preserve"> (OECD, 2007): “Sharing and open access to publicly funded research data not only helps to maximise the research potential of new digital technologies and networks, but provides greater returns from the public investment in research.”
</t>
    </r>
    <r>
      <rPr>
        <b/>
        <sz val="11"/>
        <color indexed="8"/>
        <rFont val="Calibri"/>
        <family val="2"/>
      </rPr>
      <t>Open Access Handbook by the European Commission (</t>
    </r>
    <r>
      <rPr>
        <sz val="11"/>
        <color theme="1"/>
        <rFont val="Calibri"/>
        <family val="2"/>
      </rPr>
      <t>EC/UNESCO, 2008): Open access in FP7 (EC Science in Society webpage): “The EC Communication objective is to signal the importance of and launch a policy process on access to and dissemination of scientific information, and strategies for the preservation of scientific information across the EU.”</t>
    </r>
  </si>
  <si>
    <r>
      <t>1. Publish your N&amp;N work in open-access journals whenever you are able to do so. If value is to be gained by limited circulation of the primary information, make a summary available online, in easily comprehensible prose. 2. Budget appropriate time in research proposals for dissemination of project information, progress and results.</t>
    </r>
  </si>
  <si>
    <r>
      <t>1. Consider using internally an electronic crosscheck tool to check scientific publications for plagiarism before dissemination. 2. Establish a contact point to which researchers can anonymously report questionable research practices. Individuals signalling impropriety in research should be protected. 3.</t>
    </r>
    <r>
      <rPr>
        <sz val="11"/>
        <color indexed="8"/>
        <rFont val="Calibri"/>
        <family val="2"/>
      </rPr>
      <t xml:space="preserve"> </t>
    </r>
    <r>
      <rPr>
        <sz val="11"/>
        <color theme="1"/>
        <rFont val="Calibri"/>
        <family val="2"/>
      </rPr>
      <t>Actively promote integrity in research by identifying and stating its core values and principles.</t>
    </r>
  </si>
  <si>
    <r>
      <t xml:space="preserve">1. Include “regulatory compliance” as a key value of organisational culture, e.g. in the mission statement. 2. </t>
    </r>
    <r>
      <rPr>
        <sz val="11"/>
        <color theme="1"/>
        <rFont val="Calibri"/>
        <family val="2"/>
      </rPr>
      <t>Explain on the wibsites of N&amp;N research projects which regulatory sectors are affected.</t>
    </r>
  </si>
  <si>
    <r>
      <t>1. Familiarize yourself with the GHS classi-fication and labelling requirements from CLP Regulation 1272/2008 and corresponding Guidance on CLP of Nanomaterials in REACH and CLP. 2. If samples of nano-objects are exchanged with e.g. another university or another research organisation, I classify, label and package them according to the CLP Regulation 1272/2008. 3.</t>
    </r>
    <r>
      <rPr>
        <sz val="11"/>
        <color theme="1"/>
        <rFont val="Calibri"/>
        <family val="2"/>
      </rPr>
      <t xml:space="preserve"> Document and share any identified nano-specific hazards and information about protective measures in the Material Safety Data Sheet (MSDS), on the product data sheet (or any other internal hazard documentation systems). Practical guidance on the inclusion of nano-specific safety phrases is provided e.g. in the document “Safety data sheet (SDS): Guidelines for synthetic nanomaterials” (Swiss State Secretariat for Economic Affairs, 2010).</t>
    </r>
  </si>
  <si>
    <t>Comment and Add Evidence</t>
  </si>
  <si>
    <t>These hints will be presented when the corresponding ticks are set / not set.</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</si>
</sst>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73">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i/>
      <sz val="11"/>
      <color indexed="8"/>
      <name val="Calibri"/>
      <family val="2"/>
    </font>
    <font>
      <b/>
      <sz val="11"/>
      <color indexed="10"/>
      <name val="Calibri"/>
      <family val="2"/>
    </font>
    <font>
      <sz val="12"/>
      <color indexed="8"/>
      <name val="Arial"/>
      <family val="2"/>
    </font>
    <font>
      <b/>
      <sz val="12"/>
      <color indexed="8"/>
      <name val="Wingdings"/>
      <family val="0"/>
    </font>
    <font>
      <sz val="12"/>
      <name val="Calibri"/>
      <family val="2"/>
    </font>
    <font>
      <sz val="5"/>
      <color indexed="8"/>
      <name val="Calibri"/>
      <family val="0"/>
    </font>
    <font>
      <sz val="10"/>
      <color indexed="8"/>
      <name val="Calibri"/>
      <family val="0"/>
    </font>
    <font>
      <sz val="16"/>
      <color indexed="8"/>
      <name val="Calibri"/>
      <family val="0"/>
    </font>
    <font>
      <b/>
      <sz val="12"/>
      <name val="Calibri"/>
      <family val="2"/>
    </font>
    <font>
      <sz val="8"/>
      <name val="Calibri"/>
      <family val="2"/>
    </font>
    <font>
      <b/>
      <sz val="11"/>
      <color indexed="9"/>
      <name val="Calibri"/>
      <family val="2"/>
    </font>
    <font>
      <b/>
      <sz val="14"/>
      <name val="Calibri"/>
      <family val="2"/>
    </font>
    <font>
      <sz val="9"/>
      <color indexed="8"/>
      <name val="Calibri"/>
      <family val="2"/>
    </font>
    <font>
      <sz val="8"/>
      <color indexed="8"/>
      <name val="Calibri"/>
      <family val="2"/>
    </font>
    <font>
      <b/>
      <sz val="16"/>
      <color indexed="8"/>
      <name val="Calibri"/>
      <family val="2"/>
    </font>
    <font>
      <b/>
      <sz val="14"/>
      <color indexed="9"/>
      <name val="Calibri"/>
      <family val="2"/>
    </font>
    <font>
      <i/>
      <sz val="12"/>
      <color indexed="8"/>
      <name val="Calibri"/>
      <family val="2"/>
    </font>
    <font>
      <sz val="9"/>
      <name val="Calibri"/>
      <family val="2"/>
    </font>
    <font>
      <b/>
      <sz val="24"/>
      <color indexed="9"/>
      <name val="Calibri"/>
      <family val="2"/>
    </font>
    <font>
      <sz val="11"/>
      <name val="Calibri"/>
      <family val="2"/>
    </font>
    <font>
      <b/>
      <sz val="26"/>
      <color indexed="9"/>
      <name val="Calibri"/>
      <family val="2"/>
    </font>
    <font>
      <b/>
      <sz val="14"/>
      <color indexed="60"/>
      <name val="Calibri"/>
      <family val="2"/>
    </font>
    <font>
      <b/>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14"/>
      <color indexed="10"/>
      <name val="Calibri"/>
      <family val="0"/>
    </font>
    <font>
      <b/>
      <sz val="20"/>
      <color indexed="10"/>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sz val="12"/>
      <color theme="1"/>
      <name val="Calibri"/>
      <family val="2"/>
    </font>
    <font>
      <sz val="9"/>
      <color theme="1"/>
      <name val="Calibri"/>
      <family val="2"/>
    </font>
    <font>
      <sz val="8"/>
      <color theme="1"/>
      <name val="Calibri"/>
      <family val="2"/>
    </font>
    <font>
      <i/>
      <sz val="11"/>
      <color theme="1"/>
      <name val="Calibri"/>
      <family val="2"/>
    </font>
    <font>
      <b/>
      <sz val="16"/>
      <color theme="1"/>
      <name val="Calibri"/>
      <family val="2"/>
    </font>
    <font>
      <sz val="10"/>
      <color theme="1"/>
      <name val="Calibri"/>
      <family val="2"/>
    </font>
    <font>
      <b/>
      <sz val="14"/>
      <color theme="0"/>
      <name val="Calibri"/>
      <family val="2"/>
    </font>
    <font>
      <i/>
      <sz val="12"/>
      <color theme="1"/>
      <name val="Calibri"/>
      <family val="2"/>
    </font>
    <font>
      <b/>
      <sz val="24"/>
      <color theme="0"/>
      <name val="Calibri"/>
      <family val="2"/>
    </font>
    <font>
      <b/>
      <sz val="26"/>
      <color theme="0"/>
      <name val="Calibri"/>
      <family val="2"/>
    </font>
    <font>
      <b/>
      <sz val="14"/>
      <color rgb="FFC00000"/>
      <name val="Calibri"/>
      <family val="2"/>
    </font>
    <font>
      <b/>
      <sz val="11"/>
      <color rgb="FFC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65"/>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medium"/>
      <right style="medium"/>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medium"/>
      <right/>
      <top/>
      <bottom/>
    </border>
    <border>
      <left/>
      <right/>
      <top style="medium"/>
      <bottom/>
    </border>
    <border>
      <left style="thin"/>
      <right style="thin"/>
      <top/>
      <bottom style="thick"/>
    </border>
    <border>
      <left style="thin"/>
      <right/>
      <top/>
      <bottom style="thick"/>
    </border>
    <border>
      <left style="thin"/>
      <right/>
      <top style="medium"/>
      <bottom/>
    </border>
    <border>
      <left style="thin"/>
      <right style="medium"/>
      <top style="medium"/>
      <botto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right style="thin"/>
      <top/>
      <bottom style="thick"/>
    </border>
    <border>
      <left style="thin"/>
      <right/>
      <top/>
      <bottom style="thin"/>
    </border>
    <border>
      <left style="thin"/>
      <right style="medium"/>
      <top/>
      <bottom style="thick"/>
    </border>
    <border>
      <left style="medium"/>
      <right/>
      <top/>
      <bottom style="thin"/>
    </border>
    <border>
      <left/>
      <right/>
      <top/>
      <bottom style="thin"/>
    </border>
    <border>
      <left/>
      <right style="medium"/>
      <top/>
      <bottom style="thin"/>
    </border>
    <border>
      <left/>
      <right style="medium"/>
      <top/>
      <bottom/>
    </border>
    <border>
      <left style="medium"/>
      <right style="thin"/>
      <top/>
      <bottom style="thick"/>
    </border>
    <border>
      <left style="medium"/>
      <right style="thin"/>
      <top style="medium"/>
      <bottom/>
    </border>
    <border>
      <left style="thin"/>
      <right style="medium"/>
      <top style="thin"/>
      <bottom style="thin"/>
    </border>
    <border>
      <left style="thin"/>
      <right/>
      <top style="thin"/>
      <bottom style="thin"/>
    </border>
    <border>
      <left style="thin"/>
      <right style="thin"/>
      <top style="thin"/>
      <bottom style="thin"/>
    </border>
    <border>
      <left/>
      <right/>
      <top/>
      <bottom style="medium"/>
    </border>
    <border>
      <left style="thin"/>
      <right style="thin"/>
      <top style="medium"/>
      <bottom style="thin"/>
    </border>
    <border>
      <left style="medium"/>
      <right style="medium"/>
      <top style="medium"/>
      <bottom/>
    </border>
    <border>
      <left style="medium"/>
      <right style="medium"/>
      <top/>
      <bottom style="thick"/>
    </border>
    <border>
      <left style="medium"/>
      <right style="medium"/>
      <top style="thick"/>
      <bottom style="thin"/>
    </border>
    <border>
      <left style="medium"/>
      <right style="medium"/>
      <top/>
      <bottom style="thin"/>
    </border>
    <border>
      <left style="medium"/>
      <right style="thin"/>
      <top style="thin"/>
      <bottom style="thin"/>
    </border>
    <border>
      <left/>
      <right/>
      <top style="thin"/>
      <bottom style="medium"/>
    </border>
    <border>
      <left style="medium"/>
      <right style="medium"/>
      <top style="thin"/>
      <bottom style="medium"/>
    </border>
    <border>
      <left/>
      <right/>
      <top style="medium"/>
      <bottom style="medium"/>
    </border>
    <border>
      <left style="medium"/>
      <right style="thin"/>
      <top style="medium"/>
      <bottom style="thin"/>
    </border>
    <border>
      <left style="medium"/>
      <right style="medium"/>
      <top style="medium"/>
      <bottom style="thin"/>
    </border>
    <border>
      <left style="medium"/>
      <right style="medium"/>
      <top style="thin"/>
      <bottom/>
    </border>
    <border>
      <left style="thin"/>
      <right style="medium"/>
      <top style="medium"/>
      <bottom style="thin"/>
    </border>
    <border>
      <left/>
      <right style="medium"/>
      <top style="medium"/>
      <bottom style="thin"/>
    </border>
    <border>
      <left/>
      <right style="medium"/>
      <top style="thin"/>
      <bottom/>
    </border>
    <border>
      <left/>
      <right style="medium"/>
      <top style="thin"/>
      <bottom style="thin"/>
    </border>
    <border>
      <left/>
      <right style="medium"/>
      <top style="thin"/>
      <bottom style="medium"/>
    </border>
    <border>
      <left style="medium"/>
      <right style="thin"/>
      <top/>
      <bottom/>
    </border>
    <border>
      <left style="medium"/>
      <right/>
      <top style="thin"/>
      <bottom style="thin"/>
    </border>
    <border>
      <left/>
      <right/>
      <top style="thin"/>
      <bottom style="thin"/>
    </border>
    <border>
      <left style="medium"/>
      <right style="medium"/>
      <top/>
      <bottom style="medium"/>
    </border>
    <border>
      <left/>
      <right style="thin"/>
      <top style="medium"/>
      <bottom style="thin"/>
    </border>
    <border>
      <left/>
      <right style="thin"/>
      <top style="thin"/>
      <bottom style="medium"/>
    </border>
    <border>
      <left style="thin"/>
      <right style="medium"/>
      <top style="thick"/>
      <bottom/>
    </border>
    <border>
      <left style="thin"/>
      <right/>
      <top style="thick"/>
      <bottom/>
    </border>
    <border>
      <left/>
      <right style="thin"/>
      <top/>
      <bottom/>
    </border>
    <border>
      <left style="medium"/>
      <right style="thin"/>
      <top style="thick"/>
      <bottom/>
    </border>
    <border>
      <left style="thin"/>
      <right style="thin"/>
      <top style="thick"/>
      <bottom/>
    </border>
    <border>
      <left/>
      <right style="thin"/>
      <top style="thick"/>
      <bottom/>
    </border>
    <border>
      <left/>
      <right style="medium"/>
      <top style="thick"/>
      <bottom/>
    </border>
    <border>
      <left style="thin"/>
      <right/>
      <top/>
      <bottom/>
    </border>
    <border>
      <left/>
      <right style="thin"/>
      <top style="thin"/>
      <bottom style="thin"/>
    </border>
    <border>
      <left style="thin"/>
      <right style="medium"/>
      <top/>
      <bottom style="medium"/>
    </border>
    <border>
      <left style="thin"/>
      <right style="medium"/>
      <top/>
      <bottom/>
    </border>
    <border>
      <left style="thin"/>
      <right style="thin"/>
      <top/>
      <bottom style="medium"/>
    </border>
    <border>
      <left style="thin"/>
      <right/>
      <top style="medium"/>
      <bottom style="thin"/>
    </border>
    <border>
      <left/>
      <right style="medium"/>
      <top style="medium"/>
      <bottom style="medium"/>
    </border>
    <border>
      <left style="medium"/>
      <right/>
      <top style="medium"/>
      <bottom style="medium"/>
    </border>
    <border>
      <left style="thin"/>
      <right style="thin"/>
      <top style="medium"/>
      <bottom/>
    </border>
    <border>
      <left/>
      <right style="thin"/>
      <top style="medium"/>
      <bottom/>
    </border>
    <border>
      <left style="medium"/>
      <right style="medium"/>
      <top/>
      <bottom/>
    </border>
    <border>
      <left style="medium"/>
      <right/>
      <top style="thick"/>
      <bottom/>
    </border>
    <border>
      <left style="medium"/>
      <right/>
      <top style="medium"/>
      <bottom/>
    </border>
    <border>
      <left style="medium"/>
      <right/>
      <top/>
      <bottom style="thick"/>
    </border>
    <border>
      <left style="medium"/>
      <right style="medium"/>
      <top style="thick"/>
      <bottom/>
    </border>
    <border>
      <left/>
      <right style="medium"/>
      <top style="medium"/>
      <bottom/>
    </border>
    <border>
      <left/>
      <right/>
      <top/>
      <bottom style="thick"/>
    </border>
    <border>
      <left/>
      <right style="medium"/>
      <top/>
      <bottom style="thick"/>
    </border>
    <border>
      <left/>
      <right/>
      <top style="thick"/>
      <bottom/>
    </border>
    <border>
      <left style="medium"/>
      <right/>
      <top style="thin"/>
      <bottom style="medium"/>
    </border>
    <border>
      <left style="thin"/>
      <right/>
      <top style="thin"/>
      <bottom/>
    </border>
    <border>
      <left style="medium"/>
      <right/>
      <top style="thin"/>
      <bottom/>
    </border>
    <border>
      <left/>
      <right/>
      <top style="thin"/>
      <bottom/>
    </border>
    <border>
      <left style="medium"/>
      <right/>
      <top/>
      <bottom style="medium"/>
    </border>
    <border>
      <left/>
      <right style="medium"/>
      <top/>
      <bottom style="medium"/>
    </border>
    <border>
      <left style="medium"/>
      <right style="thin"/>
      <top/>
      <bottom style="medium"/>
    </border>
    <border>
      <left style="thin"/>
      <right/>
      <top/>
      <bottom style="medium"/>
    </border>
    <border>
      <left style="medium"/>
      <right/>
      <top style="medium"/>
      <bottom style="thin"/>
    </border>
    <border>
      <left/>
      <right/>
      <top style="medium"/>
      <bottom style="thin"/>
    </border>
    <border>
      <left style="medium"/>
      <right/>
      <top style="thick"/>
      <bottom style="thin"/>
    </border>
    <border>
      <left/>
      <right/>
      <top style="thick"/>
      <bottom style="thin"/>
    </border>
    <border>
      <left/>
      <right style="medium"/>
      <top style="thick"/>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0" fillId="0" borderId="3">
      <alignment vertical="top" wrapText="1"/>
      <protection locked="0"/>
    </xf>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10" applyNumberFormat="0" applyAlignment="0" applyProtection="0"/>
  </cellStyleXfs>
  <cellXfs count="698">
    <xf numFmtId="0" fontId="0" fillId="0" borderId="0" xfId="0" applyFont="1" applyAlignment="1">
      <alignment/>
    </xf>
    <xf numFmtId="0" fontId="0" fillId="0" borderId="0" xfId="0" applyAlignment="1">
      <alignment vertical="top" wrapText="1"/>
    </xf>
    <xf numFmtId="0" fontId="0" fillId="0" borderId="0" xfId="0" applyAlignment="1">
      <alignment vertical="top"/>
    </xf>
    <xf numFmtId="2" fontId="0" fillId="0" borderId="11" xfId="0" applyNumberFormat="1" applyBorder="1" applyAlignment="1">
      <alignment vertical="top"/>
    </xf>
    <xf numFmtId="0" fontId="0" fillId="0" borderId="11" xfId="0" applyBorder="1" applyAlignment="1">
      <alignment vertical="top" wrapText="1"/>
    </xf>
    <xf numFmtId="0" fontId="0" fillId="0" borderId="0" xfId="0" applyBorder="1" applyAlignment="1">
      <alignment vertical="top"/>
    </xf>
    <xf numFmtId="2" fontId="0" fillId="0" borderId="0" xfId="0" applyNumberFormat="1" applyBorder="1" applyAlignment="1">
      <alignment vertical="top"/>
    </xf>
    <xf numFmtId="49" fontId="48" fillId="33" borderId="12" xfId="0" applyNumberFormat="1" applyFont="1" applyFill="1" applyBorder="1" applyAlignment="1">
      <alignment horizontal="lef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ill="1" applyBorder="1" applyAlignment="1">
      <alignment vertical="top"/>
    </xf>
    <xf numFmtId="0" fontId="0" fillId="0" borderId="0" xfId="0" applyFill="1" applyAlignment="1">
      <alignment vertical="top"/>
    </xf>
    <xf numFmtId="0" fontId="0" fillId="0" borderId="0" xfId="0" applyBorder="1" applyAlignment="1">
      <alignment vertical="top" wrapText="1"/>
    </xf>
    <xf numFmtId="0" fontId="0" fillId="0" borderId="13" xfId="0" applyFill="1" applyBorder="1" applyAlignment="1">
      <alignment vertical="top"/>
    </xf>
    <xf numFmtId="0" fontId="13" fillId="34" borderId="14" xfId="50" applyNumberFormat="1" applyFont="1" applyFill="1" applyBorder="1" applyAlignment="1">
      <alignment vertical="top"/>
    </xf>
    <xf numFmtId="0" fontId="14" fillId="34" borderId="15" xfId="50" applyNumberFormat="1" applyFont="1" applyFill="1" applyBorder="1" applyAlignment="1">
      <alignment vertical="top"/>
    </xf>
    <xf numFmtId="0" fontId="0" fillId="33" borderId="12" xfId="50" applyNumberFormat="1" applyFont="1" applyFill="1" applyBorder="1" applyAlignment="1">
      <alignment vertical="top"/>
    </xf>
    <xf numFmtId="0" fontId="0" fillId="0" borderId="0" xfId="50" applyNumberFormat="1" applyFont="1" applyBorder="1" applyAlignment="1">
      <alignment vertical="top"/>
    </xf>
    <xf numFmtId="0" fontId="0" fillId="0" borderId="0" xfId="50" applyNumberFormat="1" applyFont="1" applyAlignment="1">
      <alignment vertical="top"/>
    </xf>
    <xf numFmtId="0" fontId="14" fillId="34" borderId="16" xfId="50" applyNumberFormat="1" applyFont="1" applyFill="1" applyBorder="1" applyAlignment="1">
      <alignment vertical="top"/>
    </xf>
    <xf numFmtId="0" fontId="13" fillId="34" borderId="17" xfId="50" applyNumberFormat="1" applyFont="1" applyFill="1" applyBorder="1" applyAlignment="1">
      <alignment vertical="top"/>
    </xf>
    <xf numFmtId="0" fontId="60" fillId="34" borderId="18" xfId="0" applyFont="1" applyFill="1" applyBorder="1" applyAlignment="1">
      <alignment vertical="top"/>
    </xf>
    <xf numFmtId="0" fontId="60" fillId="34" borderId="18" xfId="0" applyFont="1" applyFill="1" applyBorder="1" applyAlignment="1">
      <alignment vertical="top"/>
    </xf>
    <xf numFmtId="2" fontId="13" fillId="34" borderId="14" xfId="0" applyNumberFormat="1" applyFont="1" applyFill="1" applyBorder="1" applyAlignment="1">
      <alignment vertical="top"/>
    </xf>
    <xf numFmtId="0" fontId="0" fillId="35" borderId="0" xfId="0" applyFill="1" applyAlignment="1" applyProtection="1">
      <alignment/>
      <protection/>
    </xf>
    <xf numFmtId="0" fontId="59" fillId="36" borderId="19" xfId="0" applyFont="1" applyFill="1" applyBorder="1" applyAlignment="1" applyProtection="1">
      <alignment vertical="top"/>
      <protection/>
    </xf>
    <xf numFmtId="0" fontId="59" fillId="36" borderId="12" xfId="0" applyFont="1" applyFill="1" applyBorder="1" applyAlignment="1" applyProtection="1">
      <alignment vertical="top"/>
      <protection/>
    </xf>
    <xf numFmtId="0" fontId="59" fillId="36" borderId="20" xfId="0" applyFont="1" applyFill="1" applyBorder="1" applyAlignment="1" applyProtection="1">
      <alignment vertical="top"/>
      <protection/>
    </xf>
    <xf numFmtId="0" fontId="59" fillId="36" borderId="21" xfId="0" applyFont="1" applyFill="1" applyBorder="1" applyAlignment="1" applyProtection="1">
      <alignment vertical="top"/>
      <protection/>
    </xf>
    <xf numFmtId="0" fontId="59" fillId="36" borderId="22" xfId="0" applyFont="1" applyFill="1" applyBorder="1" applyAlignment="1" applyProtection="1">
      <alignment vertical="top"/>
      <protection/>
    </xf>
    <xf numFmtId="0" fontId="59" fillId="36" borderId="23" xfId="0" applyFont="1" applyFill="1" applyBorder="1" applyAlignment="1" applyProtection="1">
      <alignment vertical="top"/>
      <protection/>
    </xf>
    <xf numFmtId="0" fontId="59" fillId="36" borderId="24" xfId="0" applyFont="1" applyFill="1" applyBorder="1" applyAlignment="1" applyProtection="1">
      <alignment vertical="top"/>
      <protection/>
    </xf>
    <xf numFmtId="2" fontId="0" fillId="35" borderId="19" xfId="0" applyNumberFormat="1" applyFill="1" applyBorder="1" applyAlignment="1" applyProtection="1">
      <alignment vertical="top"/>
      <protection/>
    </xf>
    <xf numFmtId="2" fontId="0" fillId="35" borderId="12" xfId="0" applyNumberFormat="1" applyFill="1" applyBorder="1" applyAlignment="1" applyProtection="1">
      <alignment vertical="top"/>
      <protection/>
    </xf>
    <xf numFmtId="2" fontId="0" fillId="35" borderId="20" xfId="0" applyNumberFormat="1" applyFill="1" applyBorder="1" applyAlignment="1" applyProtection="1">
      <alignment vertical="top"/>
      <protection/>
    </xf>
    <xf numFmtId="2" fontId="0" fillId="35" borderId="25" xfId="0" applyNumberFormat="1" applyFill="1" applyBorder="1" applyAlignment="1" applyProtection="1">
      <alignment vertical="top"/>
      <protection/>
    </xf>
    <xf numFmtId="2" fontId="0" fillId="35" borderId="26" xfId="0" applyNumberFormat="1" applyFill="1" applyBorder="1" applyAlignment="1" applyProtection="1">
      <alignment vertical="top"/>
      <protection/>
    </xf>
    <xf numFmtId="2" fontId="0" fillId="35" borderId="27" xfId="0" applyNumberFormat="1" applyFill="1" applyBorder="1" applyAlignment="1" applyProtection="1">
      <alignment vertical="top"/>
      <protection/>
    </xf>
    <xf numFmtId="2" fontId="16" fillId="35" borderId="28" xfId="0" applyNumberFormat="1" applyFont="1" applyFill="1" applyBorder="1" applyAlignment="1" applyProtection="1">
      <alignment vertical="top"/>
      <protection/>
    </xf>
    <xf numFmtId="2" fontId="16" fillId="35" borderId="29" xfId="0" applyNumberFormat="1" applyFont="1" applyFill="1" applyBorder="1" applyAlignment="1" applyProtection="1">
      <alignment vertical="top"/>
      <protection/>
    </xf>
    <xf numFmtId="2" fontId="16" fillId="35" borderId="30" xfId="0" applyNumberFormat="1" applyFont="1" applyFill="1" applyBorder="1" applyAlignment="1" applyProtection="1">
      <alignment vertical="top"/>
      <protection/>
    </xf>
    <xf numFmtId="0" fontId="0" fillId="35" borderId="0" xfId="0" applyFill="1" applyBorder="1" applyAlignment="1">
      <alignment wrapText="1"/>
    </xf>
    <xf numFmtId="0" fontId="61" fillId="0" borderId="0" xfId="0" applyFont="1" applyAlignment="1">
      <alignment/>
    </xf>
    <xf numFmtId="0" fontId="9" fillId="34" borderId="15" xfId="50" applyNumberFormat="1" applyFont="1" applyFill="1" applyBorder="1" applyAlignment="1">
      <alignment vertical="top"/>
    </xf>
    <xf numFmtId="0" fontId="9" fillId="34" borderId="16" xfId="50" applyNumberFormat="1" applyFont="1" applyFill="1" applyBorder="1" applyAlignment="1">
      <alignment vertical="top"/>
    </xf>
    <xf numFmtId="49" fontId="60" fillId="33" borderId="19" xfId="0" applyNumberFormat="1" applyFont="1" applyFill="1" applyBorder="1" applyAlignment="1">
      <alignment horizontal="left" vertical="top" wrapText="1"/>
    </xf>
    <xf numFmtId="49" fontId="60" fillId="33" borderId="12" xfId="0" applyNumberFormat="1" applyFont="1" applyFill="1" applyBorder="1" applyAlignment="1">
      <alignment horizontal="left" vertical="top" wrapText="1"/>
    </xf>
    <xf numFmtId="2" fontId="61" fillId="33" borderId="12" xfId="0" applyNumberFormat="1" applyFont="1" applyFill="1" applyBorder="1" applyAlignment="1">
      <alignment vertical="top"/>
    </xf>
    <xf numFmtId="0" fontId="61" fillId="33" borderId="12" xfId="50" applyNumberFormat="1" applyFont="1" applyFill="1" applyBorder="1" applyAlignment="1">
      <alignment vertical="top"/>
    </xf>
    <xf numFmtId="49" fontId="60" fillId="33" borderId="31" xfId="0" applyNumberFormat="1" applyFont="1" applyFill="1" applyBorder="1" applyAlignment="1">
      <alignment horizontal="left" vertical="top" wrapText="1"/>
    </xf>
    <xf numFmtId="0" fontId="13" fillId="34" borderId="32" xfId="0" applyFont="1" applyFill="1" applyBorder="1" applyAlignment="1">
      <alignment vertical="top"/>
    </xf>
    <xf numFmtId="0" fontId="61" fillId="33" borderId="33" xfId="50" applyNumberFormat="1" applyFont="1" applyFill="1" applyBorder="1" applyAlignment="1">
      <alignment vertical="top"/>
    </xf>
    <xf numFmtId="0" fontId="61" fillId="34" borderId="34" xfId="0" applyFont="1" applyFill="1" applyBorder="1" applyAlignment="1">
      <alignment vertical="top"/>
    </xf>
    <xf numFmtId="0" fontId="61" fillId="33" borderId="20" xfId="0" applyFont="1" applyFill="1" applyBorder="1" applyAlignment="1">
      <alignment vertical="top"/>
    </xf>
    <xf numFmtId="2" fontId="61" fillId="33" borderId="31" xfId="0" applyNumberFormat="1" applyFont="1" applyFill="1" applyBorder="1" applyAlignment="1">
      <alignment vertical="top"/>
    </xf>
    <xf numFmtId="0" fontId="9" fillId="34" borderId="32" xfId="0" applyFont="1" applyFill="1" applyBorder="1" applyAlignment="1">
      <alignment vertical="top"/>
    </xf>
    <xf numFmtId="49" fontId="61" fillId="33" borderId="12" xfId="50" applyNumberFormat="1" applyFont="1" applyFill="1" applyBorder="1" applyAlignment="1">
      <alignment vertical="top"/>
    </xf>
    <xf numFmtId="49" fontId="61" fillId="33" borderId="35" xfId="0" applyNumberFormat="1" applyFont="1" applyFill="1" applyBorder="1" applyAlignment="1">
      <alignment vertical="top"/>
    </xf>
    <xf numFmtId="49" fontId="61" fillId="33" borderId="36" xfId="0" applyNumberFormat="1" applyFont="1" applyFill="1" applyBorder="1" applyAlignment="1">
      <alignment vertical="top"/>
    </xf>
    <xf numFmtId="49" fontId="61" fillId="33" borderId="37" xfId="0" applyNumberFormat="1" applyFont="1" applyFill="1" applyBorder="1" applyAlignment="1">
      <alignment vertical="top"/>
    </xf>
    <xf numFmtId="2" fontId="61" fillId="33" borderId="19" xfId="0" applyNumberFormat="1" applyFont="1" applyFill="1" applyBorder="1" applyAlignment="1">
      <alignment vertical="top"/>
    </xf>
    <xf numFmtId="2" fontId="61" fillId="33" borderId="35" xfId="0" applyNumberFormat="1" applyFont="1" applyFill="1" applyBorder="1" applyAlignment="1">
      <alignment vertical="top" wrapText="1"/>
    </xf>
    <xf numFmtId="49" fontId="61" fillId="33" borderId="36" xfId="0" applyNumberFormat="1" applyFont="1" applyFill="1" applyBorder="1" applyAlignment="1">
      <alignment vertical="top" wrapText="1"/>
    </xf>
    <xf numFmtId="49" fontId="61" fillId="33" borderId="37" xfId="0" applyNumberFormat="1" applyFont="1" applyFill="1" applyBorder="1" applyAlignment="1">
      <alignment vertical="top" wrapText="1"/>
    </xf>
    <xf numFmtId="49" fontId="61" fillId="33" borderId="20" xfId="50" applyNumberFormat="1" applyFont="1" applyFill="1" applyBorder="1" applyAlignment="1">
      <alignment vertical="top"/>
    </xf>
    <xf numFmtId="49" fontId="61" fillId="33" borderId="38" xfId="0" applyNumberFormat="1" applyFont="1" applyFill="1" applyBorder="1" applyAlignment="1">
      <alignment vertical="top" wrapText="1"/>
    </xf>
    <xf numFmtId="2" fontId="61" fillId="33" borderId="13" xfId="0" applyNumberFormat="1" applyFont="1" applyFill="1" applyBorder="1" applyAlignment="1">
      <alignment vertical="top" wrapText="1"/>
    </xf>
    <xf numFmtId="49" fontId="61" fillId="33" borderId="0" xfId="0" applyNumberFormat="1" applyFont="1" applyFill="1" applyBorder="1" applyAlignment="1">
      <alignment vertical="top" wrapText="1"/>
    </xf>
    <xf numFmtId="0" fontId="61" fillId="33" borderId="20" xfId="50" applyNumberFormat="1" applyFont="1" applyFill="1" applyBorder="1" applyAlignment="1">
      <alignment vertical="top"/>
    </xf>
    <xf numFmtId="0" fontId="61" fillId="33" borderId="37" xfId="0" applyFont="1" applyFill="1" applyBorder="1" applyAlignment="1">
      <alignment vertical="top" wrapText="1"/>
    </xf>
    <xf numFmtId="0" fontId="61" fillId="33" borderId="36" xfId="0" applyFont="1" applyFill="1" applyBorder="1" applyAlignment="1">
      <alignment vertical="top" wrapText="1"/>
    </xf>
    <xf numFmtId="0" fontId="61" fillId="33" borderId="31" xfId="50" applyNumberFormat="1" applyFont="1" applyFill="1" applyBorder="1" applyAlignment="1">
      <alignment vertical="top"/>
    </xf>
    <xf numFmtId="49" fontId="60" fillId="33" borderId="33" xfId="0" applyNumberFormat="1" applyFont="1" applyFill="1" applyBorder="1" applyAlignment="1">
      <alignment horizontal="left" vertical="top" wrapText="1"/>
    </xf>
    <xf numFmtId="0" fontId="13" fillId="34" borderId="39" xfId="0" applyFont="1" applyFill="1" applyBorder="1" applyAlignment="1">
      <alignment vertical="top"/>
    </xf>
    <xf numFmtId="2" fontId="13" fillId="34" borderId="40" xfId="0" applyNumberFormat="1" applyFont="1" applyFill="1" applyBorder="1" applyAlignment="1">
      <alignment vertical="top"/>
    </xf>
    <xf numFmtId="49" fontId="48" fillId="33" borderId="31" xfId="0" applyNumberFormat="1" applyFont="1" applyFill="1" applyBorder="1" applyAlignment="1">
      <alignment horizontal="left" vertical="top" wrapText="1"/>
    </xf>
    <xf numFmtId="49" fontId="61" fillId="33" borderId="33" xfId="50" applyNumberFormat="1" applyFont="1" applyFill="1" applyBorder="1" applyAlignment="1">
      <alignment vertical="top"/>
    </xf>
    <xf numFmtId="49" fontId="61" fillId="33" borderId="20" xfId="0" applyNumberFormat="1" applyFont="1" applyFill="1" applyBorder="1" applyAlignment="1">
      <alignment vertical="top"/>
    </xf>
    <xf numFmtId="49" fontId="61" fillId="33" borderId="20" xfId="0" applyNumberFormat="1" applyFont="1" applyFill="1" applyBorder="1" applyAlignment="1">
      <alignment vertical="top" wrapText="1"/>
    </xf>
    <xf numFmtId="0" fontId="61" fillId="33" borderId="20" xfId="0" applyFont="1" applyFill="1" applyBorder="1" applyAlignment="1">
      <alignment vertical="top" wrapText="1"/>
    </xf>
    <xf numFmtId="2" fontId="0" fillId="33" borderId="31" xfId="0" applyNumberFormat="1" applyFill="1" applyBorder="1" applyAlignment="1">
      <alignment vertical="top"/>
    </xf>
    <xf numFmtId="0" fontId="14" fillId="34" borderId="32" xfId="0" applyFont="1" applyFill="1" applyBorder="1" applyAlignment="1">
      <alignment vertical="top"/>
    </xf>
    <xf numFmtId="0" fontId="0" fillId="33" borderId="33" xfId="50" applyNumberFormat="1" applyFont="1" applyFill="1" applyBorder="1" applyAlignment="1">
      <alignment vertical="top"/>
    </xf>
    <xf numFmtId="0" fontId="62" fillId="34" borderId="34" xfId="0" applyFont="1" applyFill="1" applyBorder="1" applyAlignment="1">
      <alignment vertical="top"/>
    </xf>
    <xf numFmtId="0" fontId="60" fillId="37" borderId="41" xfId="0" applyFont="1" applyFill="1" applyBorder="1" applyAlignment="1" applyProtection="1">
      <alignment horizontal="center" vertical="top" wrapText="1"/>
      <protection locked="0"/>
    </xf>
    <xf numFmtId="0" fontId="60" fillId="37" borderId="24" xfId="0" applyFont="1" applyFill="1" applyBorder="1" applyAlignment="1" applyProtection="1">
      <alignment horizontal="center" vertical="top" wrapText="1"/>
      <protection locked="0"/>
    </xf>
    <xf numFmtId="49" fontId="60" fillId="37" borderId="41" xfId="0" applyNumberFormat="1" applyFont="1" applyFill="1" applyBorder="1" applyAlignment="1" applyProtection="1">
      <alignment horizontal="center" vertical="top" wrapText="1"/>
      <protection locked="0"/>
    </xf>
    <xf numFmtId="49" fontId="60" fillId="37" borderId="24" xfId="0" applyNumberFormat="1" applyFont="1" applyFill="1" applyBorder="1" applyAlignment="1" applyProtection="1">
      <alignment horizontal="center" vertical="top" wrapText="1"/>
      <protection locked="0"/>
    </xf>
    <xf numFmtId="49" fontId="60" fillId="37" borderId="42" xfId="0" applyNumberFormat="1" applyFont="1" applyFill="1" applyBorder="1" applyAlignment="1" applyProtection="1">
      <alignment horizontal="center" vertical="top" wrapText="1"/>
      <protection locked="0"/>
    </xf>
    <xf numFmtId="49" fontId="60" fillId="37" borderId="23" xfId="0" applyNumberFormat="1" applyFont="1" applyFill="1" applyBorder="1" applyAlignment="1" applyProtection="1">
      <alignment horizontal="center" vertical="top" wrapText="1"/>
      <protection locked="0"/>
    </xf>
    <xf numFmtId="0" fontId="60" fillId="37" borderId="42" xfId="0" applyFont="1" applyFill="1" applyBorder="1" applyAlignment="1" applyProtection="1">
      <alignment horizontal="center" vertical="top" wrapText="1"/>
      <protection locked="0"/>
    </xf>
    <xf numFmtId="0" fontId="60" fillId="37" borderId="23" xfId="0" applyFont="1" applyFill="1" applyBorder="1" applyAlignment="1" applyProtection="1">
      <alignment horizontal="center" vertical="top" wrapText="1"/>
      <protection locked="0"/>
    </xf>
    <xf numFmtId="0" fontId="48" fillId="37" borderId="43" xfId="0" applyFont="1" applyFill="1" applyBorder="1" applyAlignment="1" applyProtection="1">
      <alignment horizontal="center" vertical="top" wrapText="1"/>
      <protection locked="0"/>
    </xf>
    <xf numFmtId="0" fontId="48" fillId="37" borderId="22" xfId="0" applyFont="1" applyFill="1" applyBorder="1" applyAlignment="1" applyProtection="1">
      <alignment horizontal="center" vertical="top" wrapText="1"/>
      <protection locked="0"/>
    </xf>
    <xf numFmtId="0" fontId="48" fillId="0" borderId="44" xfId="0" applyFont="1" applyFill="1" applyBorder="1" applyAlignment="1" applyProtection="1">
      <alignment horizontal="center" vertical="top" wrapText="1"/>
      <protection locked="0"/>
    </xf>
    <xf numFmtId="49" fontId="48" fillId="33" borderId="45" xfId="0" applyNumberFormat="1" applyFont="1" applyFill="1" applyBorder="1" applyAlignment="1" applyProtection="1">
      <alignment horizontal="left" vertical="top" wrapText="1"/>
      <protection locked="0"/>
    </xf>
    <xf numFmtId="49" fontId="48" fillId="33" borderId="12" xfId="0" applyNumberFormat="1" applyFont="1" applyFill="1" applyBorder="1" applyAlignment="1" applyProtection="1">
      <alignment horizontal="left" vertical="top" wrapText="1"/>
      <protection locked="0"/>
    </xf>
    <xf numFmtId="0" fontId="13" fillId="34" borderId="40" xfId="0" applyFont="1" applyFill="1" applyBorder="1" applyAlignment="1" applyProtection="1">
      <alignment vertical="top" wrapText="1"/>
      <protection locked="0"/>
    </xf>
    <xf numFmtId="2" fontId="13" fillId="34" borderId="17" xfId="0" applyNumberFormat="1" applyFont="1" applyFill="1" applyBorder="1" applyAlignment="1" applyProtection="1">
      <alignment vertical="top"/>
      <protection locked="0"/>
    </xf>
    <xf numFmtId="2" fontId="13" fillId="34" borderId="18" xfId="0" applyNumberFormat="1" applyFont="1" applyFill="1" applyBorder="1" applyAlignment="1" applyProtection="1">
      <alignment vertical="top" wrapText="1"/>
      <protection locked="0"/>
    </xf>
    <xf numFmtId="0" fontId="13" fillId="34" borderId="17" xfId="50" applyNumberFormat="1" applyFont="1" applyFill="1" applyBorder="1" applyAlignment="1" applyProtection="1">
      <alignment vertical="top"/>
      <protection locked="0"/>
    </xf>
    <xf numFmtId="0" fontId="13" fillId="34" borderId="14" xfId="50" applyNumberFormat="1" applyFont="1" applyFill="1" applyBorder="1" applyAlignment="1" applyProtection="1">
      <alignment vertical="top"/>
      <protection locked="0"/>
    </xf>
    <xf numFmtId="0" fontId="60" fillId="34" borderId="46" xfId="0" applyFont="1" applyFill="1" applyBorder="1" applyAlignment="1" applyProtection="1">
      <alignment vertical="top"/>
      <protection locked="0"/>
    </xf>
    <xf numFmtId="0" fontId="63" fillId="34" borderId="39" xfId="0" applyFont="1" applyFill="1" applyBorder="1" applyAlignment="1" applyProtection="1">
      <alignment vertical="top"/>
      <protection locked="0"/>
    </xf>
    <xf numFmtId="0" fontId="13" fillId="34" borderId="15" xfId="0" applyFont="1" applyFill="1" applyBorder="1" applyAlignment="1" applyProtection="1">
      <alignment vertical="top"/>
      <protection locked="0"/>
    </xf>
    <xf numFmtId="0" fontId="14" fillId="34" borderId="15" xfId="50" applyNumberFormat="1" applyFont="1" applyFill="1" applyBorder="1" applyAlignment="1" applyProtection="1">
      <alignment vertical="top"/>
      <protection locked="0"/>
    </xf>
    <xf numFmtId="0" fontId="14" fillId="34" borderId="16" xfId="50" applyNumberFormat="1" applyFont="1" applyFill="1" applyBorder="1" applyAlignment="1" applyProtection="1">
      <alignment vertical="top"/>
      <protection locked="0"/>
    </xf>
    <xf numFmtId="0" fontId="62" fillId="34" borderId="47" xfId="0" applyFont="1" applyFill="1" applyBorder="1" applyAlignment="1" applyProtection="1">
      <alignment vertical="top"/>
      <protection locked="0"/>
    </xf>
    <xf numFmtId="49" fontId="48" fillId="33" borderId="19" xfId="0" applyNumberFormat="1" applyFont="1" applyFill="1" applyBorder="1" applyAlignment="1" applyProtection="1">
      <alignment horizontal="left" vertical="top" wrapText="1"/>
      <protection locked="0"/>
    </xf>
    <xf numFmtId="49" fontId="48" fillId="33" borderId="20" xfId="0" applyNumberFormat="1" applyFont="1" applyFill="1" applyBorder="1" applyAlignment="1" applyProtection="1">
      <alignment horizontal="left" vertical="top" wrapText="1"/>
      <protection locked="0"/>
    </xf>
    <xf numFmtId="2" fontId="0" fillId="33" borderId="12" xfId="0" applyNumberFormat="1" applyFill="1" applyBorder="1" applyAlignment="1" applyProtection="1">
      <alignment vertical="top"/>
      <protection locked="0"/>
    </xf>
    <xf numFmtId="0" fontId="0" fillId="33" borderId="12" xfId="50" applyNumberFormat="1" applyFont="1" applyFill="1" applyBorder="1" applyAlignment="1" applyProtection="1">
      <alignment vertical="top"/>
      <protection locked="0"/>
    </xf>
    <xf numFmtId="0" fontId="0" fillId="33" borderId="48" xfId="0" applyFill="1" applyBorder="1" applyAlignment="1" applyProtection="1">
      <alignment vertical="top"/>
      <protection locked="0"/>
    </xf>
    <xf numFmtId="0" fontId="64" fillId="33" borderId="19" xfId="0" applyNumberFormat="1" applyFont="1" applyFill="1" applyBorder="1" applyAlignment="1" applyProtection="1">
      <alignment vertical="top" wrapText="1"/>
      <protection locked="0"/>
    </xf>
    <xf numFmtId="49" fontId="48" fillId="33" borderId="43" xfId="0" applyNumberFormat="1" applyFont="1" applyFill="1" applyBorder="1" applyAlignment="1" applyProtection="1">
      <alignment horizontal="left" vertical="top" wrapText="1"/>
      <protection locked="0"/>
    </xf>
    <xf numFmtId="49" fontId="48" fillId="33" borderId="41" xfId="0" applyNumberFormat="1" applyFont="1" applyFill="1" applyBorder="1" applyAlignment="1" applyProtection="1">
      <alignment horizontal="left" vertical="top" wrapText="1"/>
      <protection locked="0"/>
    </xf>
    <xf numFmtId="0" fontId="0" fillId="33" borderId="49" xfId="0" applyFill="1" applyBorder="1" applyAlignment="1" applyProtection="1">
      <alignment vertical="top"/>
      <protection locked="0"/>
    </xf>
    <xf numFmtId="9" fontId="0" fillId="33" borderId="35" xfId="0" applyNumberFormat="1" applyFill="1" applyBorder="1" applyAlignment="1" applyProtection="1">
      <alignment vertical="top"/>
      <protection locked="0"/>
    </xf>
    <xf numFmtId="0" fontId="0" fillId="33" borderId="36" xfId="0" applyFill="1" applyBorder="1" applyAlignment="1" applyProtection="1">
      <alignment vertical="top"/>
      <protection locked="0"/>
    </xf>
    <xf numFmtId="0" fontId="0" fillId="33" borderId="37" xfId="0" applyFill="1" applyBorder="1" applyAlignment="1" applyProtection="1">
      <alignment vertical="top"/>
      <protection locked="0"/>
    </xf>
    <xf numFmtId="0" fontId="0" fillId="0" borderId="50" xfId="0" applyBorder="1" applyAlignment="1" applyProtection="1">
      <alignment vertical="top" wrapText="1"/>
      <protection locked="0"/>
    </xf>
    <xf numFmtId="0" fontId="0" fillId="0" borderId="43" xfId="0" applyNumberFormat="1" applyBorder="1" applyAlignment="1" applyProtection="1">
      <alignment vertical="top" wrapText="1"/>
      <protection locked="0"/>
    </xf>
    <xf numFmtId="0" fontId="0" fillId="0" borderId="41" xfId="0" applyNumberFormat="1" applyBorder="1" applyAlignment="1" applyProtection="1">
      <alignment vertical="top"/>
      <protection locked="0"/>
    </xf>
    <xf numFmtId="9" fontId="0" fillId="0" borderId="43" xfId="0" applyNumberFormat="1" applyBorder="1" applyAlignment="1" applyProtection="1">
      <alignment vertical="top"/>
      <protection locked="0"/>
    </xf>
    <xf numFmtId="0" fontId="0" fillId="0" borderId="43" xfId="50" applyNumberFormat="1" applyFont="1" applyBorder="1" applyAlignment="1" applyProtection="1">
      <alignment vertical="top"/>
      <protection locked="0"/>
    </xf>
    <xf numFmtId="0" fontId="0" fillId="0" borderId="3"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1" xfId="0" applyNumberFormat="1" applyBorder="1" applyAlignment="1" applyProtection="1">
      <alignment vertical="top" wrapText="1"/>
      <protection locked="0"/>
    </xf>
    <xf numFmtId="0" fontId="0" fillId="0" borderId="24" xfId="0" applyNumberFormat="1" applyBorder="1" applyAlignment="1" applyProtection="1">
      <alignment vertical="top"/>
      <protection locked="0"/>
    </xf>
    <xf numFmtId="9" fontId="0" fillId="0" borderId="22" xfId="0" applyNumberFormat="1" applyBorder="1" applyAlignment="1" applyProtection="1">
      <alignment vertical="top"/>
      <protection locked="0"/>
    </xf>
    <xf numFmtId="0" fontId="0" fillId="0" borderId="22" xfId="50" applyNumberFormat="1" applyFont="1" applyBorder="1" applyAlignment="1" applyProtection="1">
      <alignment vertical="top"/>
      <protection locked="0"/>
    </xf>
    <xf numFmtId="0" fontId="0" fillId="0" borderId="52" xfId="0" applyFill="1"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4" xfId="0" applyNumberFormat="1" applyBorder="1" applyAlignment="1" applyProtection="1">
      <alignment vertical="top"/>
      <protection locked="0"/>
    </xf>
    <xf numFmtId="9" fontId="0" fillId="0" borderId="44" xfId="0" applyNumberFormat="1" applyBorder="1" applyAlignment="1" applyProtection="1">
      <alignment vertical="top"/>
      <protection locked="0"/>
    </xf>
    <xf numFmtId="0" fontId="0" fillId="0" borderId="44" xfId="50" applyNumberFormat="1" applyFont="1" applyBorder="1" applyAlignment="1" applyProtection="1">
      <alignment vertical="top"/>
      <protection locked="0"/>
    </xf>
    <xf numFmtId="0" fontId="0" fillId="0" borderId="0" xfId="0" applyFill="1" applyAlignment="1" applyProtection="1">
      <alignment vertical="top"/>
      <protection locked="0"/>
    </xf>
    <xf numFmtId="2" fontId="64" fillId="0" borderId="53" xfId="0" applyNumberFormat="1" applyFont="1" applyBorder="1" applyAlignment="1" applyProtection="1">
      <alignment vertical="top" wrapText="1"/>
      <protection locked="0"/>
    </xf>
    <xf numFmtId="0" fontId="0" fillId="0" borderId="0" xfId="0" applyBorder="1" applyAlignment="1" applyProtection="1">
      <alignment vertical="top" wrapText="1"/>
      <protection locked="0"/>
    </xf>
    <xf numFmtId="49" fontId="48" fillId="33" borderId="54" xfId="0" applyNumberFormat="1" applyFont="1" applyFill="1" applyBorder="1" applyAlignment="1" applyProtection="1">
      <alignment horizontal="left" vertical="top" wrapText="1"/>
      <protection locked="0"/>
    </xf>
    <xf numFmtId="2" fontId="0" fillId="33" borderId="54" xfId="0" applyNumberFormat="1" applyFill="1" applyBorder="1" applyAlignment="1" applyProtection="1">
      <alignment vertical="top"/>
      <protection locked="0"/>
    </xf>
    <xf numFmtId="0" fontId="0" fillId="33" borderId="45" xfId="50" applyNumberFormat="1" applyFont="1" applyFill="1" applyBorder="1" applyAlignment="1" applyProtection="1">
      <alignment vertical="top"/>
      <protection locked="0"/>
    </xf>
    <xf numFmtId="0" fontId="0" fillId="33" borderId="55" xfId="0" applyFill="1" applyBorder="1" applyAlignment="1" applyProtection="1">
      <alignment vertical="top" wrapText="1"/>
      <protection locked="0"/>
    </xf>
    <xf numFmtId="0" fontId="64" fillId="33" borderId="19" xfId="0" applyNumberFormat="1" applyFont="1" applyFill="1" applyBorder="1" applyAlignment="1" applyProtection="1">
      <alignment horizontal="left" vertical="top" wrapText="1"/>
      <protection locked="0"/>
    </xf>
    <xf numFmtId="2" fontId="0" fillId="33" borderId="19" xfId="0" applyNumberFormat="1" applyFill="1" applyBorder="1" applyAlignment="1" applyProtection="1">
      <alignment vertical="top"/>
      <protection locked="0"/>
    </xf>
    <xf numFmtId="0" fontId="0" fillId="33" borderId="49" xfId="0" applyFill="1" applyBorder="1" applyAlignment="1" applyProtection="1">
      <alignment vertical="top" wrapText="1"/>
      <protection locked="0"/>
    </xf>
    <xf numFmtId="2" fontId="0" fillId="33" borderId="35" xfId="0" applyNumberFormat="1" applyFill="1" applyBorder="1" applyAlignment="1" applyProtection="1">
      <alignment vertical="top" wrapText="1"/>
      <protection locked="0"/>
    </xf>
    <xf numFmtId="0" fontId="0" fillId="33" borderId="36" xfId="0" applyFill="1" applyBorder="1" applyAlignment="1" applyProtection="1">
      <alignment vertical="top" wrapText="1"/>
      <protection locked="0"/>
    </xf>
    <xf numFmtId="0" fontId="0" fillId="33" borderId="37" xfId="0" applyFill="1" applyBorder="1" applyAlignment="1" applyProtection="1">
      <alignment vertical="top" wrapText="1"/>
      <protection locked="0"/>
    </xf>
    <xf numFmtId="0" fontId="0" fillId="0" borderId="50" xfId="0" applyFill="1" applyBorder="1" applyAlignment="1" applyProtection="1">
      <alignment vertical="top" wrapText="1"/>
      <protection locked="0"/>
    </xf>
    <xf numFmtId="0" fontId="0" fillId="0" borderId="43" xfId="0"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9" fontId="0" fillId="0" borderId="50" xfId="0" applyNumberFormat="1" applyFill="1" applyBorder="1" applyAlignment="1" applyProtection="1">
      <alignment vertical="top"/>
      <protection locked="0"/>
    </xf>
    <xf numFmtId="0" fontId="0" fillId="0" borderId="43" xfId="50" applyNumberFormat="1" applyFont="1" applyFill="1" applyBorder="1" applyAlignment="1" applyProtection="1">
      <alignment vertical="top"/>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horizontal="left" vertical="top" wrapText="1"/>
      <protection locked="0"/>
    </xf>
    <xf numFmtId="9" fontId="0" fillId="0" borderId="21" xfId="0" applyNumberFormat="1" applyFill="1" applyBorder="1" applyAlignment="1" applyProtection="1">
      <alignment vertical="top"/>
      <protection locked="0"/>
    </xf>
    <xf numFmtId="0" fontId="0" fillId="0" borderId="22" xfId="50" applyNumberFormat="1" applyFont="1" applyFill="1" applyBorder="1" applyAlignment="1" applyProtection="1">
      <alignment vertical="top"/>
      <protection locked="0"/>
    </xf>
    <xf numFmtId="0" fontId="0" fillId="0" borderId="56" xfId="0" applyBorder="1" applyAlignment="1" applyProtection="1">
      <alignment vertical="top" wrapText="1"/>
      <protection locked="0"/>
    </xf>
    <xf numFmtId="0" fontId="0" fillId="0" borderId="22" xfId="0" applyFont="1" applyFill="1" applyBorder="1" applyAlignment="1" applyProtection="1">
      <alignment horizontal="left" vertical="top" wrapText="1"/>
      <protection locked="0"/>
    </xf>
    <xf numFmtId="0" fontId="0" fillId="0" borderId="52" xfId="0" applyBorder="1" applyAlignment="1" applyProtection="1">
      <alignment vertical="top" wrapText="1"/>
      <protection locked="0"/>
    </xf>
    <xf numFmtId="2" fontId="64" fillId="0" borderId="44" xfId="0" applyNumberFormat="1" applyFont="1" applyBorder="1" applyAlignment="1" applyProtection="1">
      <alignment vertical="top" wrapText="1"/>
      <protection locked="0"/>
    </xf>
    <xf numFmtId="49" fontId="48" fillId="33" borderId="57" xfId="0" applyNumberFormat="1" applyFont="1" applyFill="1" applyBorder="1" applyAlignment="1" applyProtection="1">
      <alignment horizontal="left" vertical="top" wrapText="1"/>
      <protection locked="0"/>
    </xf>
    <xf numFmtId="2" fontId="0" fillId="33" borderId="45" xfId="0" applyNumberFormat="1" applyFill="1" applyBorder="1" applyAlignment="1" applyProtection="1">
      <alignment vertical="top"/>
      <protection locked="0"/>
    </xf>
    <xf numFmtId="0" fontId="0" fillId="33" borderId="58" xfId="0" applyFill="1" applyBorder="1" applyAlignment="1" applyProtection="1">
      <alignment vertical="top" wrapText="1"/>
      <protection locked="0"/>
    </xf>
    <xf numFmtId="0" fontId="0" fillId="33" borderId="38" xfId="0" applyFill="1" applyBorder="1" applyAlignment="1" applyProtection="1">
      <alignment vertical="top" wrapText="1"/>
      <protection locked="0"/>
    </xf>
    <xf numFmtId="2" fontId="0" fillId="33" borderId="13" xfId="0" applyNumberFormat="1"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9" fontId="0" fillId="0" borderId="43" xfId="0" applyNumberFormat="1" applyFill="1" applyBorder="1" applyAlignment="1" applyProtection="1">
      <alignment vertical="top"/>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24" xfId="0" applyFont="1" applyFill="1" applyBorder="1" applyAlignment="1" applyProtection="1">
      <alignment horizontal="left" vertical="top" wrapText="1"/>
      <protection locked="0"/>
    </xf>
    <xf numFmtId="0" fontId="0" fillId="0" borderId="61" xfId="0" applyBorder="1" applyAlignment="1" applyProtection="1">
      <alignment vertical="top" wrapText="1"/>
      <protection locked="0"/>
    </xf>
    <xf numFmtId="0" fontId="64" fillId="33" borderId="50" xfId="0" applyNumberFormat="1"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9" fontId="0" fillId="0" borderId="62" xfId="0" applyNumberFormat="1" applyBorder="1" applyAlignment="1" applyProtection="1">
      <alignment vertical="top"/>
      <protection locked="0"/>
    </xf>
    <xf numFmtId="0" fontId="0" fillId="0" borderId="11" xfId="50" applyNumberFormat="1" applyFont="1" applyBorder="1" applyAlignment="1" applyProtection="1">
      <alignment vertical="top"/>
      <protection locked="0"/>
    </xf>
    <xf numFmtId="0" fontId="0" fillId="0" borderId="3" xfId="0" applyFill="1" applyBorder="1" applyAlignment="1" applyProtection="1">
      <alignment vertical="top" wrapText="1"/>
      <protection locked="0"/>
    </xf>
    <xf numFmtId="9" fontId="0" fillId="0" borderId="21" xfId="0" applyNumberFormat="1" applyBorder="1" applyAlignment="1" applyProtection="1">
      <alignment vertical="top"/>
      <protection locked="0"/>
    </xf>
    <xf numFmtId="2" fontId="0" fillId="33" borderId="63" xfId="0" applyNumberFormat="1" applyFill="1" applyBorder="1" applyAlignment="1" applyProtection="1">
      <alignment vertical="top" wrapText="1"/>
      <protection locked="0"/>
    </xf>
    <xf numFmtId="0" fontId="0" fillId="33" borderId="64" xfId="0" applyFill="1" applyBorder="1" applyAlignment="1" applyProtection="1">
      <alignment vertical="top" wrapText="1"/>
      <protection locked="0"/>
    </xf>
    <xf numFmtId="0" fontId="0" fillId="33" borderId="60" xfId="0" applyFill="1" applyBorder="1" applyAlignment="1" applyProtection="1">
      <alignment vertical="top" wrapText="1"/>
      <protection locked="0"/>
    </xf>
    <xf numFmtId="0" fontId="0" fillId="0" borderId="12" xfId="0" applyFill="1" applyBorder="1" applyAlignment="1" applyProtection="1">
      <alignment horizontal="left" vertical="top" wrapText="1"/>
      <protection locked="0"/>
    </xf>
    <xf numFmtId="9" fontId="0" fillId="0" borderId="19" xfId="0" applyNumberFormat="1" applyBorder="1" applyAlignment="1" applyProtection="1">
      <alignment vertical="top"/>
      <protection locked="0"/>
    </xf>
    <xf numFmtId="0" fontId="0" fillId="0" borderId="36" xfId="0" applyFill="1" applyBorder="1" applyAlignment="1" applyProtection="1">
      <alignment vertical="top" wrapText="1"/>
      <protection locked="0"/>
    </xf>
    <xf numFmtId="9" fontId="0" fillId="0" borderId="50" xfId="0" applyNumberFormat="1" applyBorder="1" applyAlignment="1" applyProtection="1">
      <alignment vertical="top"/>
      <protection locked="0"/>
    </xf>
    <xf numFmtId="0" fontId="0" fillId="0" borderId="63" xfId="0" applyFill="1" applyBorder="1" applyAlignment="1" applyProtection="1">
      <alignment vertical="top" wrapText="1"/>
      <protection locked="0"/>
    </xf>
    <xf numFmtId="0" fontId="0" fillId="0" borderId="65" xfId="0" applyBorder="1" applyAlignment="1" applyProtection="1">
      <alignment vertical="top" wrapText="1"/>
      <protection locked="0"/>
    </xf>
    <xf numFmtId="9" fontId="0" fillId="0" borderId="62" xfId="0" applyNumberFormat="1" applyFill="1" applyBorder="1" applyAlignment="1" applyProtection="1">
      <alignment vertical="top"/>
      <protection locked="0"/>
    </xf>
    <xf numFmtId="0" fontId="0" fillId="0" borderId="11" xfId="50" applyNumberFormat="1" applyFont="1" applyFill="1" applyBorder="1" applyAlignment="1" applyProtection="1">
      <alignment vertical="top"/>
      <protection locked="0"/>
    </xf>
    <xf numFmtId="0" fontId="0" fillId="0" borderId="49" xfId="0" applyFill="1" applyBorder="1" applyAlignment="1" applyProtection="1">
      <alignment vertical="top" wrapText="1"/>
      <protection locked="0"/>
    </xf>
    <xf numFmtId="0" fontId="64" fillId="33" borderId="62" xfId="0" applyNumberFormat="1" applyFont="1" applyFill="1" applyBorder="1" applyAlignment="1" applyProtection="1">
      <alignment horizontal="left" vertical="top" wrapText="1"/>
      <protection locked="0"/>
    </xf>
    <xf numFmtId="2" fontId="0" fillId="33" borderId="64" xfId="0" applyNumberFormat="1" applyFill="1" applyBorder="1" applyAlignment="1" applyProtection="1">
      <alignment vertical="top" wrapText="1"/>
      <protection locked="0"/>
    </xf>
    <xf numFmtId="0" fontId="0" fillId="0" borderId="60"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33" borderId="66" xfId="50" applyNumberFormat="1" applyFont="1" applyFill="1" applyBorder="1" applyAlignment="1" applyProtection="1">
      <alignment vertical="top"/>
      <protection locked="0"/>
    </xf>
    <xf numFmtId="0" fontId="0" fillId="33" borderId="31" xfId="50" applyNumberFormat="1" applyFont="1" applyFill="1" applyBorder="1" applyAlignment="1" applyProtection="1">
      <alignment vertical="top"/>
      <protection locked="0"/>
    </xf>
    <xf numFmtId="0" fontId="0" fillId="0" borderId="67" xfId="50" applyNumberFormat="1" applyFont="1" applyBorder="1" applyAlignment="1" applyProtection="1">
      <alignment vertical="top"/>
      <protection locked="0"/>
    </xf>
    <xf numFmtId="0" fontId="0" fillId="0" borderId="0" xfId="0" applyAlignment="1" applyProtection="1">
      <alignment vertical="top"/>
      <protection locked="0"/>
    </xf>
    <xf numFmtId="0" fontId="0" fillId="0" borderId="38" xfId="0" applyBorder="1" applyAlignment="1" applyProtection="1">
      <alignment vertical="top"/>
      <protection locked="0"/>
    </xf>
    <xf numFmtId="0" fontId="0" fillId="0" borderId="0" xfId="0" applyBorder="1" applyAlignment="1" applyProtection="1">
      <alignment vertical="top"/>
      <protection locked="0"/>
    </xf>
    <xf numFmtId="0" fontId="48" fillId="0" borderId="0" xfId="0" applyFont="1" applyAlignment="1">
      <alignment wrapText="1"/>
    </xf>
    <xf numFmtId="0" fontId="48" fillId="0" borderId="0" xfId="0" applyFont="1" applyAlignment="1">
      <alignment horizontal="right" vertical="top"/>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wrapText="1"/>
    </xf>
    <xf numFmtId="49" fontId="61" fillId="33" borderId="68" xfId="0" applyNumberFormat="1" applyFont="1" applyFill="1" applyBorder="1" applyAlignment="1">
      <alignment vertical="top"/>
    </xf>
    <xf numFmtId="0" fontId="61" fillId="33" borderId="68" xfId="0" applyFont="1" applyFill="1" applyBorder="1" applyAlignment="1">
      <alignment vertical="top"/>
    </xf>
    <xf numFmtId="49" fontId="60" fillId="33" borderId="69" xfId="0" applyNumberFormat="1" applyFont="1" applyFill="1" applyBorder="1" applyAlignment="1">
      <alignment horizontal="left" vertical="top" wrapText="1"/>
    </xf>
    <xf numFmtId="49" fontId="60" fillId="33" borderId="70" xfId="0" applyNumberFormat="1" applyFont="1" applyFill="1" applyBorder="1" applyAlignment="1">
      <alignment horizontal="left" vertical="top" wrapText="1"/>
    </xf>
    <xf numFmtId="49" fontId="60" fillId="33" borderId="71" xfId="0" applyNumberFormat="1" applyFont="1" applyFill="1" applyBorder="1" applyAlignment="1">
      <alignment horizontal="left" vertical="top" wrapText="1"/>
    </xf>
    <xf numFmtId="49" fontId="60" fillId="33" borderId="72" xfId="0" applyNumberFormat="1" applyFont="1" applyFill="1" applyBorder="1" applyAlignment="1">
      <alignment horizontal="left" vertical="top" wrapText="1"/>
    </xf>
    <xf numFmtId="49" fontId="60" fillId="33" borderId="73" xfId="0" applyNumberFormat="1" applyFont="1" applyFill="1" applyBorder="1" applyAlignment="1">
      <alignment horizontal="left" vertical="top" wrapText="1"/>
    </xf>
    <xf numFmtId="2" fontId="61" fillId="33" borderId="72" xfId="0" applyNumberFormat="1" applyFont="1" applyFill="1" applyBorder="1" applyAlignment="1">
      <alignment vertical="top"/>
    </xf>
    <xf numFmtId="49" fontId="61" fillId="33" borderId="72" xfId="50" applyNumberFormat="1" applyFont="1" applyFill="1" applyBorder="1" applyAlignment="1">
      <alignment vertical="top"/>
    </xf>
    <xf numFmtId="49" fontId="61" fillId="33" borderId="69" xfId="50" applyNumberFormat="1" applyFont="1" applyFill="1" applyBorder="1" applyAlignment="1">
      <alignment vertical="top"/>
    </xf>
    <xf numFmtId="2" fontId="61" fillId="33" borderId="73" xfId="0" applyNumberFormat="1" applyFont="1" applyFill="1" applyBorder="1" applyAlignment="1">
      <alignment vertical="top"/>
    </xf>
    <xf numFmtId="49" fontId="61" fillId="33" borderId="68" xfId="0" applyNumberFormat="1" applyFont="1" applyFill="1" applyBorder="1" applyAlignment="1">
      <alignment vertical="top" wrapText="1"/>
    </xf>
    <xf numFmtId="49" fontId="61" fillId="33" borderId="68" xfId="50" applyNumberFormat="1" applyFont="1" applyFill="1" applyBorder="1" applyAlignment="1">
      <alignment vertical="top"/>
    </xf>
    <xf numFmtId="49" fontId="61" fillId="33" borderId="74" xfId="0" applyNumberFormat="1" applyFont="1" applyFill="1" applyBorder="1" applyAlignment="1">
      <alignment vertical="top" wrapText="1"/>
    </xf>
    <xf numFmtId="49" fontId="60" fillId="33" borderId="11" xfId="0" applyNumberFormat="1" applyFont="1" applyFill="1" applyBorder="1" applyAlignment="1">
      <alignment horizontal="left" vertical="top" wrapText="1"/>
    </xf>
    <xf numFmtId="2" fontId="61" fillId="33" borderId="70" xfId="0" applyNumberFormat="1" applyFont="1" applyFill="1" applyBorder="1" applyAlignment="1">
      <alignment vertical="top"/>
    </xf>
    <xf numFmtId="49" fontId="61" fillId="33" borderId="11" xfId="50" applyNumberFormat="1" applyFont="1" applyFill="1" applyBorder="1" applyAlignment="1">
      <alignment vertical="top"/>
    </xf>
    <xf numFmtId="49" fontId="61" fillId="33" borderId="75" xfId="50" applyNumberFormat="1" applyFont="1" applyFill="1" applyBorder="1" applyAlignment="1">
      <alignment vertical="top"/>
    </xf>
    <xf numFmtId="2" fontId="61" fillId="33" borderId="71" xfId="0" applyNumberFormat="1" applyFont="1" applyFill="1" applyBorder="1" applyAlignment="1">
      <alignment vertical="top"/>
    </xf>
    <xf numFmtId="0" fontId="61" fillId="33" borderId="72" xfId="50" applyNumberFormat="1" applyFont="1" applyFill="1" applyBorder="1" applyAlignment="1">
      <alignment vertical="top"/>
    </xf>
    <xf numFmtId="0" fontId="61" fillId="33" borderId="68" xfId="50" applyNumberFormat="1" applyFont="1" applyFill="1" applyBorder="1" applyAlignment="1">
      <alignment vertical="top"/>
    </xf>
    <xf numFmtId="0" fontId="61" fillId="33" borderId="74" xfId="0" applyFont="1" applyFill="1" applyBorder="1" applyAlignment="1">
      <alignment vertical="top" wrapText="1"/>
    </xf>
    <xf numFmtId="0" fontId="61" fillId="33" borderId="69" xfId="50" applyNumberFormat="1" applyFont="1" applyFill="1" applyBorder="1" applyAlignment="1">
      <alignment vertical="top"/>
    </xf>
    <xf numFmtId="0" fontId="61" fillId="33" borderId="68" xfId="0" applyFont="1" applyFill="1" applyBorder="1" applyAlignment="1">
      <alignment vertical="top" wrapText="1"/>
    </xf>
    <xf numFmtId="2" fontId="0" fillId="33" borderId="35" xfId="0" applyNumberFormat="1"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0" fillId="33" borderId="20" xfId="0" applyFill="1" applyBorder="1" applyAlignment="1">
      <alignment vertical="top" wrapText="1"/>
    </xf>
    <xf numFmtId="49" fontId="48" fillId="33" borderId="73" xfId="0" applyNumberFormat="1" applyFont="1" applyFill="1" applyBorder="1" applyAlignment="1">
      <alignment horizontal="left" vertical="top" wrapText="1"/>
    </xf>
    <xf numFmtId="49" fontId="48" fillId="33" borderId="72" xfId="0" applyNumberFormat="1" applyFont="1" applyFill="1" applyBorder="1" applyAlignment="1">
      <alignment horizontal="left" vertical="top" wrapText="1"/>
    </xf>
    <xf numFmtId="2" fontId="0" fillId="33" borderId="73" xfId="0" applyNumberFormat="1" applyFill="1" applyBorder="1" applyAlignment="1">
      <alignment vertical="top"/>
    </xf>
    <xf numFmtId="0" fontId="0" fillId="33" borderId="72" xfId="50" applyNumberFormat="1" applyFont="1" applyFill="1" applyBorder="1" applyAlignment="1">
      <alignment vertical="top"/>
    </xf>
    <xf numFmtId="0" fontId="0" fillId="33" borderId="69" xfId="50" applyNumberFormat="1" applyFont="1" applyFill="1" applyBorder="1" applyAlignment="1">
      <alignment vertical="top"/>
    </xf>
    <xf numFmtId="0" fontId="0" fillId="33" borderId="68" xfId="0" applyFill="1" applyBorder="1" applyAlignment="1">
      <alignment vertical="top" wrapText="1"/>
    </xf>
    <xf numFmtId="2" fontId="61" fillId="33" borderId="36" xfId="0" applyNumberFormat="1" applyFont="1" applyFill="1" applyBorder="1" applyAlignment="1">
      <alignment vertical="top" wrapText="1"/>
    </xf>
    <xf numFmtId="0" fontId="61" fillId="33" borderId="73" xfId="50" applyNumberFormat="1" applyFont="1" applyFill="1" applyBorder="1" applyAlignment="1">
      <alignment vertical="top"/>
    </xf>
    <xf numFmtId="0" fontId="61" fillId="0" borderId="50" xfId="0" applyFont="1" applyBorder="1" applyAlignment="1" applyProtection="1">
      <alignment vertical="top" wrapText="1"/>
      <protection locked="0"/>
    </xf>
    <xf numFmtId="9" fontId="61" fillId="0" borderId="76" xfId="0" applyNumberFormat="1" applyFont="1" applyBorder="1" applyAlignment="1" applyProtection="1">
      <alignment vertical="top"/>
      <protection locked="0"/>
    </xf>
    <xf numFmtId="0" fontId="61" fillId="0" borderId="43" xfId="50" applyNumberFormat="1" applyFont="1" applyBorder="1" applyAlignment="1" applyProtection="1">
      <alignment vertical="top"/>
      <protection locked="0"/>
    </xf>
    <xf numFmtId="1" fontId="61" fillId="0" borderId="43" xfId="50" applyNumberFormat="1" applyFont="1" applyBorder="1" applyAlignment="1" applyProtection="1">
      <alignment vertical="top"/>
      <protection locked="0"/>
    </xf>
    <xf numFmtId="1" fontId="61" fillId="0" borderId="42" xfId="0" applyNumberFormat="1" applyFont="1" applyBorder="1" applyAlignment="1" applyProtection="1">
      <alignment vertical="top"/>
      <protection locked="0"/>
    </xf>
    <xf numFmtId="0" fontId="61" fillId="0" borderId="41" xfId="0" applyFont="1" applyBorder="1" applyAlignment="1" applyProtection="1">
      <alignment vertical="top" wrapText="1"/>
      <protection locked="0"/>
    </xf>
    <xf numFmtId="0" fontId="61" fillId="0" borderId="21" xfId="0" applyFont="1" applyBorder="1" applyAlignment="1" applyProtection="1">
      <alignment vertical="top" wrapText="1"/>
      <protection locked="0"/>
    </xf>
    <xf numFmtId="9" fontId="61" fillId="0" borderId="67" xfId="0" applyNumberFormat="1" applyFont="1" applyBorder="1" applyAlignment="1" applyProtection="1">
      <alignment vertical="top"/>
      <protection locked="0"/>
    </xf>
    <xf numFmtId="0" fontId="61" fillId="0" borderId="22" xfId="50" applyNumberFormat="1" applyFont="1" applyBorder="1" applyAlignment="1" applyProtection="1">
      <alignment vertical="top"/>
      <protection locked="0"/>
    </xf>
    <xf numFmtId="0" fontId="61" fillId="0" borderId="23" xfId="50" applyNumberFormat="1" applyFont="1" applyBorder="1" applyAlignment="1" applyProtection="1">
      <alignment vertical="top"/>
      <protection locked="0"/>
    </xf>
    <xf numFmtId="0" fontId="61" fillId="0" borderId="24" xfId="0" applyFont="1" applyFill="1" applyBorder="1" applyAlignment="1" applyProtection="1">
      <alignment vertical="top" wrapText="1"/>
      <protection locked="0"/>
    </xf>
    <xf numFmtId="49" fontId="61" fillId="0" borderId="50" xfId="0" applyNumberFormat="1" applyFont="1" applyBorder="1" applyAlignment="1" applyProtection="1">
      <alignment vertical="top" wrapText="1"/>
      <protection locked="0"/>
    </xf>
    <xf numFmtId="49" fontId="61" fillId="0" borderId="76" xfId="0" applyNumberFormat="1" applyFont="1" applyBorder="1" applyAlignment="1" applyProtection="1">
      <alignment vertical="top" wrapText="1"/>
      <protection locked="0"/>
    </xf>
    <xf numFmtId="49" fontId="61" fillId="0" borderId="43" xfId="0" applyNumberFormat="1" applyFont="1" applyBorder="1" applyAlignment="1" applyProtection="1">
      <alignment horizontal="right" vertical="top"/>
      <protection locked="0"/>
    </xf>
    <xf numFmtId="49" fontId="61" fillId="0" borderId="43" xfId="50" applyNumberFormat="1" applyFont="1" applyBorder="1" applyAlignment="1" applyProtection="1">
      <alignment horizontal="right" vertical="top"/>
      <protection locked="0"/>
    </xf>
    <xf numFmtId="1" fontId="61" fillId="0" borderId="43" xfId="50" applyNumberFormat="1" applyFont="1" applyBorder="1" applyAlignment="1" applyProtection="1">
      <alignment horizontal="right" vertical="top"/>
      <protection locked="0"/>
    </xf>
    <xf numFmtId="1" fontId="61" fillId="0" borderId="42" xfId="0" applyNumberFormat="1" applyFont="1" applyBorder="1" applyAlignment="1" applyProtection="1">
      <alignment horizontal="right" vertical="top"/>
      <protection locked="0"/>
    </xf>
    <xf numFmtId="49" fontId="61" fillId="0" borderId="41" xfId="0" applyNumberFormat="1" applyFont="1" applyBorder="1" applyAlignment="1" applyProtection="1">
      <alignment vertical="top" wrapText="1"/>
      <protection locked="0"/>
    </xf>
    <xf numFmtId="49" fontId="61" fillId="0" borderId="21" xfId="0" applyNumberFormat="1" applyFont="1" applyBorder="1" applyAlignment="1" applyProtection="1">
      <alignment vertical="top" wrapText="1"/>
      <protection locked="0"/>
    </xf>
    <xf numFmtId="49" fontId="61" fillId="0" borderId="51" xfId="0" applyNumberFormat="1" applyFont="1" applyBorder="1" applyAlignment="1" applyProtection="1">
      <alignment vertical="top" wrapText="1"/>
      <protection locked="0"/>
    </xf>
    <xf numFmtId="49" fontId="61" fillId="0" borderId="22" xfId="0" applyNumberFormat="1" applyFont="1" applyBorder="1" applyAlignment="1" applyProtection="1">
      <alignment horizontal="right" vertical="top"/>
      <protection locked="0"/>
    </xf>
    <xf numFmtId="49" fontId="61" fillId="0" borderId="22" xfId="50" applyNumberFormat="1" applyFont="1" applyBorder="1" applyAlignment="1" applyProtection="1">
      <alignment horizontal="right" vertical="top"/>
      <protection locked="0"/>
    </xf>
    <xf numFmtId="49" fontId="61" fillId="0" borderId="23" xfId="50" applyNumberFormat="1" applyFont="1" applyBorder="1" applyAlignment="1" applyProtection="1">
      <alignment horizontal="right" vertical="top"/>
      <protection locked="0"/>
    </xf>
    <xf numFmtId="49" fontId="61" fillId="0" borderId="24" xfId="0" applyNumberFormat="1" applyFont="1" applyFill="1" applyBorder="1" applyAlignment="1" applyProtection="1">
      <alignment vertical="top" wrapText="1"/>
      <protection locked="0"/>
    </xf>
    <xf numFmtId="49" fontId="61" fillId="0" borderId="50" xfId="0" applyNumberFormat="1" applyFont="1" applyFill="1" applyBorder="1" applyAlignment="1" applyProtection="1">
      <alignment horizontal="left" vertical="top" wrapText="1"/>
      <protection locked="0"/>
    </xf>
    <xf numFmtId="49" fontId="61" fillId="0" borderId="43" xfId="0" applyNumberFormat="1" applyFont="1" applyFill="1" applyBorder="1" applyAlignment="1" applyProtection="1">
      <alignment horizontal="left" vertical="top" wrapText="1"/>
      <protection locked="0"/>
    </xf>
    <xf numFmtId="49" fontId="61" fillId="0" borderId="76" xfId="0" applyNumberFormat="1" applyFont="1" applyFill="1" applyBorder="1" applyAlignment="1" applyProtection="1">
      <alignment vertical="top"/>
      <protection locked="0"/>
    </xf>
    <xf numFmtId="49" fontId="61" fillId="0" borderId="43" xfId="50" applyNumberFormat="1" applyFont="1" applyFill="1" applyBorder="1" applyAlignment="1" applyProtection="1">
      <alignment vertical="top"/>
      <protection locked="0"/>
    </xf>
    <xf numFmtId="49" fontId="61" fillId="0" borderId="42" xfId="50" applyNumberFormat="1" applyFont="1" applyFill="1" applyBorder="1" applyAlignment="1" applyProtection="1">
      <alignment vertical="top"/>
      <protection locked="0"/>
    </xf>
    <xf numFmtId="49" fontId="61" fillId="0" borderId="27" xfId="0" applyNumberFormat="1" applyFont="1" applyBorder="1" applyAlignment="1" applyProtection="1">
      <alignment vertical="top" wrapText="1"/>
      <protection locked="0"/>
    </xf>
    <xf numFmtId="49" fontId="61" fillId="0" borderId="21" xfId="0" applyNumberFormat="1" applyFont="1" applyFill="1" applyBorder="1" applyAlignment="1" applyProtection="1">
      <alignment horizontal="left" vertical="top" wrapText="1"/>
      <protection locked="0"/>
    </xf>
    <xf numFmtId="49" fontId="61" fillId="0" borderId="22" xfId="0" applyNumberFormat="1" applyFont="1" applyFill="1" applyBorder="1" applyAlignment="1" applyProtection="1">
      <alignment horizontal="left" vertical="top" wrapText="1"/>
      <protection locked="0"/>
    </xf>
    <xf numFmtId="49" fontId="61" fillId="0" borderId="67" xfId="0" applyNumberFormat="1" applyFont="1" applyFill="1" applyBorder="1" applyAlignment="1" applyProtection="1">
      <alignment vertical="top"/>
      <protection locked="0"/>
    </xf>
    <xf numFmtId="49" fontId="61" fillId="0" borderId="22" xfId="50" applyNumberFormat="1" applyFont="1" applyFill="1" applyBorder="1" applyAlignment="1" applyProtection="1">
      <alignment vertical="top"/>
      <protection locked="0"/>
    </xf>
    <xf numFmtId="49" fontId="61" fillId="0" borderId="23" xfId="50" applyNumberFormat="1" applyFont="1" applyFill="1" applyBorder="1" applyAlignment="1" applyProtection="1">
      <alignment vertical="top"/>
      <protection locked="0"/>
    </xf>
    <xf numFmtId="49" fontId="61" fillId="0" borderId="24" xfId="0" applyNumberFormat="1" applyFont="1" applyBorder="1" applyAlignment="1" applyProtection="1">
      <alignment vertical="top" wrapText="1"/>
      <protection locked="0"/>
    </xf>
    <xf numFmtId="49" fontId="61" fillId="0" borderId="76" xfId="0" applyNumberFormat="1" applyFont="1" applyFill="1" applyBorder="1" applyAlignment="1" applyProtection="1">
      <alignment horizontal="left" vertical="top" wrapText="1"/>
      <protection locked="0"/>
    </xf>
    <xf numFmtId="49" fontId="61" fillId="0" borderId="43" xfId="50" applyNumberFormat="1" applyFont="1" applyBorder="1" applyAlignment="1" applyProtection="1">
      <alignment vertical="top"/>
      <protection locked="0"/>
    </xf>
    <xf numFmtId="49" fontId="61" fillId="0" borderId="41" xfId="50" applyNumberFormat="1" applyFont="1" applyBorder="1" applyAlignment="1" applyProtection="1">
      <alignment vertical="top"/>
      <protection locked="0"/>
    </xf>
    <xf numFmtId="49" fontId="61" fillId="0" borderId="59" xfId="0" applyNumberFormat="1" applyFont="1" applyBorder="1" applyAlignment="1" applyProtection="1">
      <alignment vertical="top" wrapText="1"/>
      <protection locked="0"/>
    </xf>
    <xf numFmtId="49" fontId="61" fillId="0" borderId="60" xfId="0" applyNumberFormat="1" applyFont="1" applyBorder="1" applyAlignment="1" applyProtection="1">
      <alignment vertical="top" wrapText="1"/>
      <protection locked="0"/>
    </xf>
    <xf numFmtId="49" fontId="61" fillId="0" borderId="67" xfId="0" applyNumberFormat="1" applyFont="1" applyFill="1" applyBorder="1" applyAlignment="1" applyProtection="1">
      <alignment horizontal="left" vertical="top" wrapText="1"/>
      <protection locked="0"/>
    </xf>
    <xf numFmtId="49" fontId="61" fillId="0" borderId="67" xfId="0" applyNumberFormat="1" applyFont="1" applyBorder="1" applyAlignment="1" applyProtection="1">
      <alignment vertical="top"/>
      <protection locked="0"/>
    </xf>
    <xf numFmtId="49" fontId="61" fillId="0" borderId="22" xfId="50" applyNumberFormat="1" applyFont="1" applyBorder="1" applyAlignment="1" applyProtection="1">
      <alignment vertical="top"/>
      <protection locked="0"/>
    </xf>
    <xf numFmtId="49" fontId="61" fillId="0" borderId="24" xfId="50" applyNumberFormat="1" applyFont="1" applyBorder="1" applyAlignment="1" applyProtection="1">
      <alignment vertical="top"/>
      <protection locked="0"/>
    </xf>
    <xf numFmtId="49" fontId="61" fillId="0" borderId="61" xfId="0" applyNumberFormat="1" applyFont="1" applyBorder="1" applyAlignment="1" applyProtection="1">
      <alignment vertical="top" wrapText="1"/>
      <protection locked="0"/>
    </xf>
    <xf numFmtId="49" fontId="61" fillId="0" borderId="76" xfId="0" applyNumberFormat="1" applyFont="1" applyBorder="1" applyAlignment="1" applyProtection="1">
      <alignment vertical="top"/>
      <protection locked="0"/>
    </xf>
    <xf numFmtId="49" fontId="61" fillId="0" borderId="23" xfId="50" applyNumberFormat="1" applyFont="1" applyBorder="1" applyAlignment="1" applyProtection="1">
      <alignment vertical="top"/>
      <protection locked="0"/>
    </xf>
    <xf numFmtId="0" fontId="61" fillId="0" borderId="12" xfId="0" applyFont="1" applyFill="1" applyBorder="1" applyAlignment="1" applyProtection="1">
      <alignment horizontal="left" vertical="top" wrapText="1"/>
      <protection locked="0"/>
    </xf>
    <xf numFmtId="9" fontId="61" fillId="0" borderId="19" xfId="0" applyNumberFormat="1" applyFont="1" applyBorder="1" applyAlignment="1" applyProtection="1">
      <alignment vertical="top"/>
      <protection locked="0"/>
    </xf>
    <xf numFmtId="0" fontId="61" fillId="0" borderId="12" xfId="50" applyNumberFormat="1" applyFont="1" applyBorder="1" applyAlignment="1" applyProtection="1">
      <alignment vertical="top"/>
      <protection locked="0"/>
    </xf>
    <xf numFmtId="0" fontId="61" fillId="0" borderId="20" xfId="50" applyNumberFormat="1" applyFont="1" applyBorder="1" applyAlignment="1" applyProtection="1">
      <alignment vertical="top"/>
      <protection locked="0"/>
    </xf>
    <xf numFmtId="0" fontId="61" fillId="0" borderId="36" xfId="0" applyFont="1" applyFill="1" applyBorder="1" applyAlignment="1" applyProtection="1">
      <alignment vertical="top" wrapText="1"/>
      <protection locked="0"/>
    </xf>
    <xf numFmtId="0" fontId="61" fillId="0" borderId="21" xfId="0" applyFont="1" applyFill="1" applyBorder="1" applyAlignment="1" applyProtection="1">
      <alignment horizontal="left" vertical="top" wrapText="1"/>
      <protection locked="0"/>
    </xf>
    <xf numFmtId="0" fontId="61" fillId="0" borderId="22" xfId="0" applyFont="1" applyFill="1" applyBorder="1" applyAlignment="1" applyProtection="1">
      <alignment horizontal="left" vertical="top" wrapText="1"/>
      <protection locked="0"/>
    </xf>
    <xf numFmtId="9" fontId="61" fillId="0" borderId="21" xfId="0" applyNumberFormat="1" applyFont="1" applyBorder="1" applyAlignment="1" applyProtection="1">
      <alignment vertical="top"/>
      <protection locked="0"/>
    </xf>
    <xf numFmtId="0" fontId="61" fillId="0" borderId="24" xfId="50" applyNumberFormat="1" applyFont="1" applyBorder="1" applyAlignment="1" applyProtection="1">
      <alignment vertical="top"/>
      <protection locked="0"/>
    </xf>
    <xf numFmtId="0" fontId="61" fillId="0" borderId="61" xfId="0" applyFont="1" applyBorder="1" applyAlignment="1" applyProtection="1">
      <alignment vertical="top" wrapText="1"/>
      <protection locked="0"/>
    </xf>
    <xf numFmtId="49" fontId="61" fillId="0" borderId="67" xfId="0" applyNumberFormat="1" applyFont="1" applyBorder="1" applyAlignment="1" applyProtection="1">
      <alignment vertical="top" wrapText="1"/>
      <protection locked="0"/>
    </xf>
    <xf numFmtId="1" fontId="61" fillId="0" borderId="22" xfId="50" applyNumberFormat="1" applyFont="1" applyBorder="1" applyAlignment="1" applyProtection="1">
      <alignment vertical="top"/>
      <protection locked="0"/>
    </xf>
    <xf numFmtId="1" fontId="61" fillId="0" borderId="23" xfId="0" applyNumberFormat="1" applyFont="1" applyBorder="1" applyAlignment="1" applyProtection="1">
      <alignment vertical="top"/>
      <protection locked="0"/>
    </xf>
    <xf numFmtId="0" fontId="61" fillId="0" borderId="24" xfId="0" applyFont="1" applyBorder="1" applyAlignment="1" applyProtection="1">
      <alignment vertical="top" wrapText="1"/>
      <protection locked="0"/>
    </xf>
    <xf numFmtId="0" fontId="61" fillId="0" borderId="76" xfId="0" applyFont="1" applyFill="1" applyBorder="1" applyAlignment="1" applyProtection="1">
      <alignment horizontal="left" vertical="top" wrapText="1"/>
      <protection locked="0"/>
    </xf>
    <xf numFmtId="0" fontId="61" fillId="0" borderId="43" xfId="0" applyFont="1" applyFill="1" applyBorder="1" applyAlignment="1" applyProtection="1">
      <alignment horizontal="left" vertical="top" wrapText="1"/>
      <protection locked="0"/>
    </xf>
    <xf numFmtId="9" fontId="61" fillId="0" borderId="76" xfId="0" applyNumberFormat="1" applyFont="1" applyFill="1" applyBorder="1" applyAlignment="1" applyProtection="1">
      <alignment vertical="top"/>
      <protection locked="0"/>
    </xf>
    <xf numFmtId="0" fontId="61" fillId="0" borderId="42" xfId="50" applyNumberFormat="1" applyFont="1" applyBorder="1" applyAlignment="1" applyProtection="1">
      <alignment vertical="top"/>
      <protection locked="0"/>
    </xf>
    <xf numFmtId="0" fontId="61" fillId="0" borderId="50" xfId="0" applyFont="1" applyFill="1" applyBorder="1" applyAlignment="1" applyProtection="1">
      <alignment vertical="top" wrapText="1"/>
      <protection locked="0"/>
    </xf>
    <xf numFmtId="0" fontId="61" fillId="0" borderId="67" xfId="0" applyFont="1" applyFill="1" applyBorder="1" applyAlignment="1" applyProtection="1">
      <alignment horizontal="left" vertical="top" wrapText="1"/>
      <protection locked="0"/>
    </xf>
    <xf numFmtId="9" fontId="61" fillId="0" borderId="67" xfId="0" applyNumberFormat="1" applyFont="1" applyFill="1" applyBorder="1" applyAlignment="1" applyProtection="1">
      <alignment vertical="top"/>
      <protection locked="0"/>
    </xf>
    <xf numFmtId="0" fontId="61" fillId="0" borderId="77" xfId="0" applyFont="1" applyBorder="1" applyAlignment="1" applyProtection="1">
      <alignment vertical="top" wrapText="1"/>
      <protection locked="0"/>
    </xf>
    <xf numFmtId="9" fontId="0" fillId="0" borderId="76" xfId="0" applyNumberFormat="1" applyFill="1" applyBorder="1" applyAlignment="1" applyProtection="1">
      <alignment vertical="top"/>
      <protection locked="0"/>
    </xf>
    <xf numFmtId="0" fontId="0" fillId="0" borderId="42" xfId="50" applyNumberFormat="1" applyFont="1" applyFill="1" applyBorder="1" applyAlignment="1" applyProtection="1">
      <alignment vertical="top"/>
      <protection locked="0"/>
    </xf>
    <xf numFmtId="0" fontId="0" fillId="0" borderId="41" xfId="0" applyFill="1" applyBorder="1" applyAlignment="1" applyProtection="1">
      <alignment vertical="top" wrapText="1"/>
      <protection locked="0"/>
    </xf>
    <xf numFmtId="9" fontId="0" fillId="0" borderId="70" xfId="0" applyNumberFormat="1" applyFill="1" applyBorder="1" applyAlignment="1" applyProtection="1">
      <alignment vertical="top"/>
      <protection locked="0"/>
    </xf>
    <xf numFmtId="0" fontId="0" fillId="0" borderId="75" xfId="50" applyNumberFormat="1" applyFont="1" applyFill="1" applyBorder="1" applyAlignment="1" applyProtection="1">
      <alignment vertical="top"/>
      <protection locked="0"/>
    </xf>
    <xf numFmtId="9" fontId="0" fillId="0" borderId="67" xfId="0" applyNumberFormat="1" applyFill="1" applyBorder="1" applyAlignment="1" applyProtection="1">
      <alignment vertical="top"/>
      <protection locked="0"/>
    </xf>
    <xf numFmtId="0" fontId="0" fillId="0" borderId="23" xfId="50" applyNumberFormat="1" applyFont="1" applyFill="1" applyBorder="1" applyAlignment="1" applyProtection="1">
      <alignment vertical="top"/>
      <protection locked="0"/>
    </xf>
    <xf numFmtId="0" fontId="0" fillId="0" borderId="24" xfId="0" applyBorder="1" applyAlignment="1" applyProtection="1">
      <alignment vertical="top" wrapText="1"/>
      <protection locked="0"/>
    </xf>
    <xf numFmtId="9" fontId="61" fillId="0" borderId="50" xfId="0" applyNumberFormat="1" applyFont="1" applyBorder="1" applyAlignment="1" applyProtection="1">
      <alignment vertical="top"/>
      <protection locked="0"/>
    </xf>
    <xf numFmtId="0" fontId="61" fillId="0" borderId="41" xfId="50" applyNumberFormat="1" applyFont="1" applyFill="1" applyBorder="1" applyAlignment="1" applyProtection="1">
      <alignment vertical="top"/>
      <protection locked="0"/>
    </xf>
    <xf numFmtId="0" fontId="61" fillId="0" borderId="60" xfId="0" applyFont="1" applyFill="1" applyBorder="1" applyAlignment="1" applyProtection="1">
      <alignment vertical="top" wrapText="1"/>
      <protection locked="0"/>
    </xf>
    <xf numFmtId="0" fontId="61" fillId="0" borderId="11" xfId="0" applyFont="1" applyFill="1" applyBorder="1" applyAlignment="1" applyProtection="1">
      <alignment horizontal="left" vertical="top" wrapText="1"/>
      <protection locked="0"/>
    </xf>
    <xf numFmtId="9" fontId="61" fillId="0" borderId="62" xfId="0" applyNumberFormat="1" applyFont="1" applyBorder="1" applyAlignment="1" applyProtection="1">
      <alignment vertical="top"/>
      <protection locked="0"/>
    </xf>
    <xf numFmtId="0" fontId="61" fillId="0" borderId="11" xfId="50" applyNumberFormat="1" applyFont="1" applyBorder="1" applyAlignment="1" applyProtection="1">
      <alignment vertical="top"/>
      <protection locked="0"/>
    </xf>
    <xf numFmtId="0" fontId="61" fillId="0" borderId="78" xfId="50" applyNumberFormat="1" applyFont="1" applyFill="1" applyBorder="1" applyAlignment="1" applyProtection="1">
      <alignment vertical="top"/>
      <protection locked="0"/>
    </xf>
    <xf numFmtId="0" fontId="61" fillId="0" borderId="37" xfId="0" applyFont="1" applyFill="1" applyBorder="1" applyAlignment="1" applyProtection="1">
      <alignment vertical="top" wrapText="1"/>
      <protection locked="0"/>
    </xf>
    <xf numFmtId="0" fontId="61" fillId="0" borderId="24" xfId="50" applyNumberFormat="1" applyFont="1" applyFill="1" applyBorder="1" applyAlignment="1" applyProtection="1">
      <alignment vertical="top"/>
      <protection locked="0"/>
    </xf>
    <xf numFmtId="0" fontId="61" fillId="0" borderId="67" xfId="50" applyNumberFormat="1" applyFont="1" applyBorder="1" applyAlignment="1" applyProtection="1">
      <alignment vertical="top"/>
      <protection locked="0"/>
    </xf>
    <xf numFmtId="0" fontId="61" fillId="0" borderId="50" xfId="0" applyFont="1" applyFill="1" applyBorder="1" applyAlignment="1" applyProtection="1">
      <alignment horizontal="left" vertical="top" wrapText="1"/>
      <protection locked="0"/>
    </xf>
    <xf numFmtId="0" fontId="65" fillId="38" borderId="0" xfId="0" applyFont="1" applyFill="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66" fillId="38" borderId="0" xfId="0" applyFont="1" applyFill="1" applyBorder="1" applyAlignment="1">
      <alignment vertical="top" wrapText="1"/>
    </xf>
    <xf numFmtId="0" fontId="61" fillId="38" borderId="0" xfId="0" applyFont="1" applyFill="1" applyBorder="1" applyAlignment="1">
      <alignment horizontal="left" vertical="top"/>
    </xf>
    <xf numFmtId="0" fontId="0" fillId="38" borderId="0" xfId="0" applyFill="1" applyBorder="1" applyAlignment="1">
      <alignment vertical="top" wrapText="1"/>
    </xf>
    <xf numFmtId="0" fontId="0" fillId="38" borderId="0" xfId="0" applyFill="1" applyAlignment="1" applyProtection="1">
      <alignment vertical="top"/>
      <protection/>
    </xf>
    <xf numFmtId="0" fontId="61" fillId="38" borderId="0" xfId="0" applyFont="1" applyFill="1" applyAlignment="1" applyProtection="1">
      <alignment vertical="top"/>
      <protection/>
    </xf>
    <xf numFmtId="9" fontId="13" fillId="34" borderId="17" xfId="0" applyNumberFormat="1" applyFont="1" applyFill="1" applyBorder="1" applyAlignment="1" applyProtection="1">
      <alignment vertical="top" wrapText="1"/>
      <protection locked="0"/>
    </xf>
    <xf numFmtId="9" fontId="60" fillId="34" borderId="16" xfId="0" applyNumberFormat="1" applyFont="1" applyFill="1" applyBorder="1" applyAlignment="1" applyProtection="1">
      <alignment vertical="top"/>
      <protection locked="0"/>
    </xf>
    <xf numFmtId="9" fontId="48" fillId="33" borderId="33" xfId="0" applyNumberFormat="1" applyFont="1" applyFill="1" applyBorder="1" applyAlignment="1" applyProtection="1">
      <alignment horizontal="left" vertical="top" wrapText="1"/>
      <protection locked="0"/>
    </xf>
    <xf numFmtId="9" fontId="48" fillId="33" borderId="42" xfId="0" applyNumberFormat="1" applyFont="1" applyFill="1" applyBorder="1" applyAlignment="1" applyProtection="1">
      <alignment horizontal="left" vertical="top" wrapText="1"/>
      <protection locked="0"/>
    </xf>
    <xf numFmtId="9" fontId="0" fillId="0" borderId="0" xfId="0" applyNumberFormat="1" applyBorder="1" applyAlignment="1">
      <alignment vertical="top" wrapText="1"/>
    </xf>
    <xf numFmtId="9" fontId="0" fillId="0" borderId="0" xfId="0" applyNumberFormat="1" applyAlignment="1">
      <alignment vertical="top"/>
    </xf>
    <xf numFmtId="9" fontId="0" fillId="0" borderId="0" xfId="0" applyNumberFormat="1" applyAlignment="1">
      <alignment vertical="top" wrapText="1"/>
    </xf>
    <xf numFmtId="2" fontId="0" fillId="0" borderId="43" xfId="50" applyNumberFormat="1" applyFont="1" applyBorder="1" applyAlignment="1" applyProtection="1">
      <alignment vertical="top"/>
      <protection locked="0"/>
    </xf>
    <xf numFmtId="2" fontId="0" fillId="0" borderId="22" xfId="50" applyNumberFormat="1" applyFont="1" applyBorder="1" applyAlignment="1" applyProtection="1">
      <alignment vertical="top"/>
      <protection locked="0"/>
    </xf>
    <xf numFmtId="2" fontId="0" fillId="0" borderId="44" xfId="50" applyNumberFormat="1" applyFont="1" applyBorder="1" applyAlignment="1" applyProtection="1">
      <alignment vertical="top"/>
      <protection locked="0"/>
    </xf>
    <xf numFmtId="2" fontId="0" fillId="33" borderId="45" xfId="50" applyNumberFormat="1" applyFont="1" applyFill="1" applyBorder="1" applyAlignment="1" applyProtection="1">
      <alignment vertical="top"/>
      <protection locked="0"/>
    </xf>
    <xf numFmtId="2" fontId="0" fillId="33" borderId="12" xfId="50" applyNumberFormat="1" applyFont="1" applyFill="1" applyBorder="1" applyAlignment="1" applyProtection="1">
      <alignment vertical="top"/>
      <protection locked="0"/>
    </xf>
    <xf numFmtId="2" fontId="0" fillId="0" borderId="43" xfId="50" applyNumberFormat="1" applyFont="1" applyFill="1" applyBorder="1" applyAlignment="1" applyProtection="1">
      <alignment vertical="top"/>
      <protection locked="0"/>
    </xf>
    <xf numFmtId="2" fontId="0" fillId="0" borderId="22" xfId="50" applyNumberFormat="1" applyFont="1" applyFill="1" applyBorder="1" applyAlignment="1" applyProtection="1">
      <alignment vertical="top"/>
      <protection locked="0"/>
    </xf>
    <xf numFmtId="2" fontId="0" fillId="0" borderId="79" xfId="50" applyNumberFormat="1" applyFont="1" applyBorder="1" applyAlignment="1" applyProtection="1">
      <alignment vertical="top"/>
      <protection locked="0"/>
    </xf>
    <xf numFmtId="2" fontId="0" fillId="0" borderId="12" xfId="50" applyNumberFormat="1" applyFont="1" applyBorder="1" applyAlignment="1" applyProtection="1">
      <alignment vertical="top"/>
      <protection locked="0"/>
    </xf>
    <xf numFmtId="2" fontId="0" fillId="0" borderId="11" xfId="50" applyNumberFormat="1" applyFont="1" applyFill="1" applyBorder="1" applyAlignment="1" applyProtection="1">
      <alignment vertical="top"/>
      <protection locked="0"/>
    </xf>
    <xf numFmtId="2" fontId="0" fillId="0" borderId="11" xfId="50" applyNumberFormat="1" applyFont="1" applyBorder="1" applyAlignment="1" applyProtection="1">
      <alignment vertical="top"/>
      <protection locked="0"/>
    </xf>
    <xf numFmtId="2" fontId="0" fillId="0" borderId="43" xfId="0" applyNumberFormat="1" applyBorder="1" applyAlignment="1" applyProtection="1">
      <alignment vertical="top"/>
      <protection locked="0"/>
    </xf>
    <xf numFmtId="2" fontId="0" fillId="33" borderId="57" xfId="50" applyNumberFormat="1" applyFont="1" applyFill="1" applyBorder="1" applyAlignment="1" applyProtection="1">
      <alignment vertical="top"/>
      <protection locked="0"/>
    </xf>
    <xf numFmtId="2" fontId="0" fillId="33" borderId="20" xfId="50" applyNumberFormat="1" applyFont="1" applyFill="1" applyBorder="1" applyAlignment="1" applyProtection="1">
      <alignment vertical="top"/>
      <protection locked="0"/>
    </xf>
    <xf numFmtId="2" fontId="0" fillId="0" borderId="41" xfId="50" applyNumberFormat="1" applyFont="1" applyBorder="1" applyAlignment="1" applyProtection="1">
      <alignment vertical="top"/>
      <protection locked="0"/>
    </xf>
    <xf numFmtId="2" fontId="0" fillId="0" borderId="24" xfId="50" applyNumberFormat="1" applyFont="1" applyBorder="1" applyAlignment="1" applyProtection="1">
      <alignment vertical="top"/>
      <protection locked="0"/>
    </xf>
    <xf numFmtId="2" fontId="0" fillId="0" borderId="20" xfId="50" applyNumberFormat="1" applyFont="1" applyBorder="1" applyAlignment="1" applyProtection="1">
      <alignment vertical="top"/>
      <protection locked="0"/>
    </xf>
    <xf numFmtId="2" fontId="0" fillId="0" borderId="41" xfId="50" applyNumberFormat="1" applyFont="1" applyFill="1" applyBorder="1" applyAlignment="1" applyProtection="1">
      <alignment vertical="top"/>
      <protection locked="0"/>
    </xf>
    <xf numFmtId="9" fontId="0" fillId="0" borderId="42" xfId="0" applyNumberFormat="1" applyBorder="1" applyAlignment="1" applyProtection="1">
      <alignment horizontal="right" vertical="top"/>
      <protection locked="0"/>
    </xf>
    <xf numFmtId="9" fontId="0" fillId="0" borderId="22" xfId="0" applyNumberFormat="1" applyBorder="1" applyAlignment="1" applyProtection="1">
      <alignment horizontal="right" vertical="top"/>
      <protection locked="0"/>
    </xf>
    <xf numFmtId="9" fontId="0" fillId="0" borderId="44" xfId="0" applyNumberFormat="1" applyBorder="1" applyAlignment="1" applyProtection="1">
      <alignment horizontal="right" vertical="top"/>
      <protection locked="0"/>
    </xf>
    <xf numFmtId="9" fontId="48" fillId="33" borderId="45" xfId="0" applyNumberFormat="1" applyFont="1" applyFill="1" applyBorder="1" applyAlignment="1" applyProtection="1">
      <alignment horizontal="right" vertical="top" wrapText="1"/>
      <protection locked="0"/>
    </xf>
    <xf numFmtId="9" fontId="48" fillId="33" borderId="12" xfId="0" applyNumberFormat="1" applyFont="1" applyFill="1" applyBorder="1" applyAlignment="1" applyProtection="1">
      <alignment horizontal="right" vertical="top" wrapText="1"/>
      <protection locked="0"/>
    </xf>
    <xf numFmtId="9" fontId="0" fillId="0" borderId="43" xfId="0" applyNumberFormat="1" applyFont="1" applyFill="1" applyBorder="1" applyAlignment="1" applyProtection="1">
      <alignment horizontal="right" vertical="top" wrapText="1"/>
      <protection locked="0"/>
    </xf>
    <xf numFmtId="9" fontId="0" fillId="0" borderId="22" xfId="0" applyNumberFormat="1" applyFill="1" applyBorder="1" applyAlignment="1" applyProtection="1">
      <alignment horizontal="right" vertical="top" wrapText="1"/>
      <protection locked="0"/>
    </xf>
    <xf numFmtId="9" fontId="0" fillId="0" borderId="22" xfId="0" applyNumberFormat="1" applyFont="1" applyFill="1" applyBorder="1" applyAlignment="1" applyProtection="1">
      <alignment horizontal="right" vertical="top" wrapText="1"/>
      <protection locked="0"/>
    </xf>
    <xf numFmtId="9" fontId="48" fillId="33" borderId="80" xfId="0" applyNumberFormat="1" applyFont="1" applyFill="1" applyBorder="1" applyAlignment="1" applyProtection="1">
      <alignment horizontal="right" vertical="top" wrapText="1"/>
      <protection locked="0"/>
    </xf>
    <xf numFmtId="9" fontId="48" fillId="33" borderId="33" xfId="0" applyNumberFormat="1" applyFont="1" applyFill="1" applyBorder="1" applyAlignment="1" applyProtection="1">
      <alignment horizontal="right" vertical="top" wrapText="1"/>
      <protection locked="0"/>
    </xf>
    <xf numFmtId="9" fontId="0" fillId="0" borderId="42" xfId="0" applyNumberFormat="1" applyFont="1" applyFill="1" applyBorder="1" applyAlignment="1" applyProtection="1">
      <alignment horizontal="right" vertical="top" wrapText="1"/>
      <protection locked="0"/>
    </xf>
    <xf numFmtId="9" fontId="0" fillId="0" borderId="23" xfId="0" applyNumberFormat="1" applyFont="1" applyFill="1" applyBorder="1" applyAlignment="1" applyProtection="1">
      <alignment horizontal="right" vertical="top" wrapText="1"/>
      <protection locked="0"/>
    </xf>
    <xf numFmtId="9" fontId="0" fillId="0" borderId="43" xfId="0" applyNumberFormat="1" applyFill="1" applyBorder="1" applyAlignment="1" applyProtection="1">
      <alignment horizontal="right" vertical="top" wrapText="1"/>
      <protection locked="0"/>
    </xf>
    <xf numFmtId="0" fontId="61" fillId="34" borderId="14" xfId="0" applyFont="1" applyFill="1" applyBorder="1" applyAlignment="1">
      <alignment vertical="top"/>
    </xf>
    <xf numFmtId="0" fontId="61" fillId="34" borderId="0" xfId="0" applyFont="1" applyFill="1" applyBorder="1" applyAlignment="1">
      <alignment vertical="top"/>
    </xf>
    <xf numFmtId="0" fontId="59" fillId="34" borderId="19" xfId="0" applyFont="1" applyFill="1" applyBorder="1" applyAlignment="1">
      <alignment vertical="top"/>
    </xf>
    <xf numFmtId="0" fontId="59" fillId="34" borderId="12" xfId="0" applyFont="1" applyFill="1" applyBorder="1" applyAlignment="1">
      <alignment vertical="top"/>
    </xf>
    <xf numFmtId="0" fontId="59" fillId="34" borderId="20" xfId="0" applyFont="1" applyFill="1" applyBorder="1" applyAlignment="1">
      <alignment vertical="top"/>
    </xf>
    <xf numFmtId="0" fontId="61" fillId="34" borderId="61" xfId="0" applyFont="1" applyFill="1" applyBorder="1" applyAlignment="1">
      <alignment vertical="top"/>
    </xf>
    <xf numFmtId="0" fontId="59" fillId="34" borderId="21" xfId="0" applyFont="1" applyFill="1" applyBorder="1" applyAlignment="1" applyProtection="1">
      <alignment vertical="top"/>
      <protection locked="0"/>
    </xf>
    <xf numFmtId="0" fontId="59" fillId="34" borderId="22" xfId="0" applyFont="1" applyFill="1" applyBorder="1" applyAlignment="1" applyProtection="1">
      <alignment vertical="top"/>
      <protection locked="0"/>
    </xf>
    <xf numFmtId="0" fontId="59" fillId="34" borderId="23" xfId="0" applyFont="1" applyFill="1" applyBorder="1" applyAlignment="1" applyProtection="1">
      <alignment vertical="top"/>
      <protection locked="0"/>
    </xf>
    <xf numFmtId="0" fontId="59" fillId="34" borderId="24" xfId="0" applyFont="1" applyFill="1" applyBorder="1" applyAlignment="1" applyProtection="1">
      <alignment vertical="top"/>
      <protection locked="0"/>
    </xf>
    <xf numFmtId="0" fontId="61" fillId="33" borderId="0" xfId="0" applyFont="1" applyFill="1" applyBorder="1" applyAlignment="1">
      <alignment vertical="top"/>
    </xf>
    <xf numFmtId="2" fontId="0" fillId="33" borderId="20" xfId="0" applyNumberFormat="1" applyFill="1" applyBorder="1" applyAlignment="1" applyProtection="1">
      <alignment vertical="top"/>
      <protection locked="0"/>
    </xf>
    <xf numFmtId="0" fontId="61" fillId="33" borderId="60" xfId="0" applyFont="1" applyFill="1" applyBorder="1" applyAlignment="1">
      <alignment vertical="top"/>
    </xf>
    <xf numFmtId="2" fontId="0" fillId="33" borderId="25" xfId="0" applyNumberFormat="1" applyFill="1" applyBorder="1" applyAlignment="1" applyProtection="1">
      <alignment vertical="top"/>
      <protection locked="0"/>
    </xf>
    <xf numFmtId="2" fontId="0" fillId="33" borderId="26" xfId="0" applyNumberFormat="1" applyFill="1" applyBorder="1" applyAlignment="1" applyProtection="1">
      <alignment vertical="top"/>
      <protection locked="0"/>
    </xf>
    <xf numFmtId="2" fontId="0" fillId="33" borderId="27" xfId="0" applyNumberFormat="1" applyFill="1" applyBorder="1" applyAlignment="1" applyProtection="1">
      <alignment vertical="top"/>
      <protection locked="0"/>
    </xf>
    <xf numFmtId="0" fontId="61" fillId="33" borderId="81" xfId="0" applyFont="1" applyFill="1" applyBorder="1" applyAlignment="1">
      <alignment vertical="top"/>
    </xf>
    <xf numFmtId="2" fontId="16" fillId="33" borderId="28" xfId="0" applyNumberFormat="1" applyFont="1" applyFill="1" applyBorder="1" applyAlignment="1" applyProtection="1">
      <alignment vertical="top"/>
      <protection locked="0"/>
    </xf>
    <xf numFmtId="2" fontId="16" fillId="33" borderId="29" xfId="0" applyNumberFormat="1" applyFont="1" applyFill="1" applyBorder="1" applyAlignment="1" applyProtection="1">
      <alignment vertical="top"/>
      <protection locked="0"/>
    </xf>
    <xf numFmtId="2" fontId="16" fillId="33" borderId="30" xfId="0" applyNumberFormat="1" applyFont="1" applyFill="1" applyBorder="1" applyAlignment="1" applyProtection="1">
      <alignment vertical="top"/>
      <protection locked="0"/>
    </xf>
    <xf numFmtId="9" fontId="60" fillId="33" borderId="53" xfId="0" applyNumberFormat="1" applyFont="1" applyFill="1" applyBorder="1" applyAlignment="1" applyProtection="1">
      <alignment horizontal="left" vertical="top"/>
      <protection locked="0"/>
    </xf>
    <xf numFmtId="0" fontId="60" fillId="33" borderId="81" xfId="0" applyFont="1" applyFill="1" applyBorder="1" applyAlignment="1" applyProtection="1">
      <alignment horizontal="left" vertical="top"/>
      <protection locked="0"/>
    </xf>
    <xf numFmtId="0" fontId="61" fillId="2" borderId="0" xfId="0" applyFont="1" applyFill="1" applyAlignment="1">
      <alignment vertical="top"/>
    </xf>
    <xf numFmtId="9" fontId="61" fillId="2" borderId="0" xfId="0" applyNumberFormat="1" applyFont="1" applyFill="1" applyAlignment="1">
      <alignment vertical="top"/>
    </xf>
    <xf numFmtId="0" fontId="61" fillId="2" borderId="0" xfId="50" applyNumberFormat="1" applyFont="1" applyFill="1" applyAlignment="1">
      <alignment vertical="top"/>
    </xf>
    <xf numFmtId="0" fontId="67" fillId="2" borderId="0" xfId="0" applyFont="1" applyFill="1" applyBorder="1" applyAlignment="1">
      <alignment vertical="top" wrapText="1"/>
    </xf>
    <xf numFmtId="0" fontId="0" fillId="2" borderId="0" xfId="0" applyFill="1" applyBorder="1" applyAlignment="1">
      <alignment vertical="top"/>
    </xf>
    <xf numFmtId="9" fontId="0" fillId="2" borderId="0" xfId="0" applyNumberFormat="1" applyFill="1" applyBorder="1" applyAlignment="1">
      <alignment vertical="top"/>
    </xf>
    <xf numFmtId="0" fontId="0" fillId="2" borderId="0" xfId="50" applyNumberFormat="1" applyFont="1" applyFill="1" applyBorder="1" applyAlignment="1">
      <alignment vertical="top"/>
    </xf>
    <xf numFmtId="2" fontId="67" fillId="2" borderId="0" xfId="0" applyNumberFormat="1" applyFont="1" applyFill="1" applyBorder="1" applyAlignment="1">
      <alignment vertical="top"/>
    </xf>
    <xf numFmtId="0" fontId="0" fillId="2" borderId="0" xfId="0" applyFill="1" applyBorder="1" applyAlignment="1">
      <alignment horizontal="left" vertical="top" wrapText="1"/>
    </xf>
    <xf numFmtId="0" fontId="61" fillId="0" borderId="41" xfId="0" applyFont="1" applyFill="1" applyBorder="1" applyAlignment="1" applyProtection="1">
      <alignment vertical="top" wrapText="1"/>
      <protection locked="0"/>
    </xf>
    <xf numFmtId="49" fontId="61" fillId="0" borderId="42" xfId="0" applyNumberFormat="1" applyFont="1" applyBorder="1" applyAlignment="1" applyProtection="1">
      <alignment vertical="top" wrapText="1"/>
      <protection locked="0"/>
    </xf>
    <xf numFmtId="49" fontId="61" fillId="0" borderId="23" xfId="0" applyNumberFormat="1" applyFont="1" applyBorder="1" applyAlignment="1" applyProtection="1">
      <alignment vertical="top" wrapText="1"/>
      <protection locked="0"/>
    </xf>
    <xf numFmtId="49" fontId="61" fillId="0" borderId="43" xfId="0" applyNumberFormat="1" applyFont="1" applyBorder="1" applyAlignment="1" applyProtection="1">
      <alignment vertical="top" wrapText="1"/>
      <protection locked="0"/>
    </xf>
    <xf numFmtId="49" fontId="61" fillId="0" borderId="22" xfId="0" applyNumberFormat="1" applyFont="1" applyBorder="1" applyAlignment="1" applyProtection="1">
      <alignment vertical="top" wrapText="1"/>
      <protection locked="0"/>
    </xf>
    <xf numFmtId="0" fontId="48" fillId="0" borderId="0" xfId="0" applyFont="1" applyAlignment="1">
      <alignment/>
    </xf>
    <xf numFmtId="0" fontId="13" fillId="34" borderId="82" xfId="0" applyFont="1" applyFill="1" applyBorder="1" applyAlignment="1">
      <alignment vertical="top" wrapText="1"/>
    </xf>
    <xf numFmtId="2" fontId="13" fillId="34" borderId="83" xfId="0" applyNumberFormat="1" applyFont="1" applyFill="1" applyBorder="1" applyAlignment="1">
      <alignment vertical="top" wrapText="1"/>
    </xf>
    <xf numFmtId="2" fontId="13" fillId="34" borderId="15" xfId="0" applyNumberFormat="1" applyFont="1" applyFill="1" applyBorder="1" applyAlignment="1">
      <alignment vertical="top" wrapText="1"/>
    </xf>
    <xf numFmtId="49" fontId="9" fillId="0" borderId="21" xfId="0" applyNumberFormat="1" applyFont="1" applyBorder="1" applyAlignment="1" applyProtection="1">
      <alignment vertical="top" wrapText="1"/>
      <protection locked="0"/>
    </xf>
    <xf numFmtId="49" fontId="9" fillId="0" borderId="50" xfId="0" applyNumberFormat="1" applyFont="1" applyBorder="1" applyAlignment="1" applyProtection="1">
      <alignment vertical="top" wrapText="1"/>
      <protection locked="0"/>
    </xf>
    <xf numFmtId="49" fontId="9" fillId="0" borderId="50" xfId="0" applyNumberFormat="1" applyFont="1" applyFill="1" applyBorder="1" applyAlignment="1" applyProtection="1">
      <alignment vertical="top" wrapText="1"/>
      <protection locked="0"/>
    </xf>
    <xf numFmtId="0" fontId="60" fillId="34" borderId="34" xfId="0" applyFont="1" applyFill="1" applyBorder="1" applyAlignment="1" applyProtection="1">
      <alignment vertical="top"/>
      <protection locked="0"/>
    </xf>
    <xf numFmtId="2" fontId="13" fillId="34" borderId="84" xfId="0" applyNumberFormat="1" applyFont="1" applyFill="1" applyBorder="1" applyAlignment="1">
      <alignment vertical="top"/>
    </xf>
    <xf numFmtId="0" fontId="61" fillId="0" borderId="0" xfId="0" applyFont="1" applyBorder="1" applyAlignment="1">
      <alignment/>
    </xf>
    <xf numFmtId="2" fontId="13" fillId="0" borderId="78" xfId="0" applyNumberFormat="1" applyFont="1" applyFill="1" applyBorder="1" applyAlignment="1">
      <alignment vertical="top"/>
    </xf>
    <xf numFmtId="0" fontId="13" fillId="0" borderId="78" xfId="0" applyFont="1" applyFill="1" applyBorder="1" applyAlignment="1">
      <alignment vertical="top"/>
    </xf>
    <xf numFmtId="0" fontId="0" fillId="0" borderId="78" xfId="0" applyFont="1" applyFill="1" applyBorder="1" applyAlignment="1" applyProtection="1">
      <alignment vertical="top" wrapText="1"/>
      <protection locked="0"/>
    </xf>
    <xf numFmtId="0" fontId="0" fillId="0" borderId="78" xfId="0" applyFont="1" applyFill="1" applyBorder="1" applyAlignment="1">
      <alignment vertical="top" wrapText="1"/>
    </xf>
    <xf numFmtId="2" fontId="13" fillId="34" borderId="46" xfId="0" applyNumberFormat="1" applyFont="1" applyFill="1" applyBorder="1" applyAlignment="1">
      <alignment vertical="top"/>
    </xf>
    <xf numFmtId="0" fontId="13" fillId="34" borderId="47" xfId="0" applyFont="1" applyFill="1" applyBorder="1" applyAlignment="1">
      <alignment vertical="top"/>
    </xf>
    <xf numFmtId="2" fontId="13" fillId="0" borderId="85" xfId="0" applyNumberFormat="1" applyFont="1" applyFill="1" applyBorder="1" applyAlignment="1">
      <alignment vertical="top"/>
    </xf>
    <xf numFmtId="0" fontId="13" fillId="0" borderId="85" xfId="0" applyFont="1" applyFill="1" applyBorder="1" applyAlignment="1">
      <alignment vertical="top"/>
    </xf>
    <xf numFmtId="0" fontId="0" fillId="0" borderId="85" xfId="0" applyFont="1" applyFill="1" applyBorder="1" applyAlignment="1" applyProtection="1">
      <alignment vertical="top" wrapText="1"/>
      <protection locked="0"/>
    </xf>
    <xf numFmtId="0" fontId="0" fillId="0" borderId="85" xfId="0" applyFont="1" applyFill="1" applyBorder="1" applyAlignment="1">
      <alignment vertical="top" wrapText="1"/>
    </xf>
    <xf numFmtId="0" fontId="60" fillId="0" borderId="85" xfId="0" applyFont="1" applyFill="1" applyBorder="1" applyAlignment="1">
      <alignment vertical="top"/>
    </xf>
    <xf numFmtId="0" fontId="9" fillId="0" borderId="85" xfId="0" applyFont="1" applyFill="1" applyBorder="1" applyAlignment="1">
      <alignment vertical="top"/>
    </xf>
    <xf numFmtId="0" fontId="61" fillId="0" borderId="85" xfId="0" applyFont="1" applyFill="1" applyBorder="1" applyAlignment="1">
      <alignment vertical="top"/>
    </xf>
    <xf numFmtId="2" fontId="61" fillId="0" borderId="85" xfId="0" applyNumberFormat="1" applyFont="1" applyFill="1" applyBorder="1" applyAlignment="1" applyProtection="1">
      <alignment vertical="top" wrapText="1"/>
      <protection locked="0"/>
    </xf>
    <xf numFmtId="0" fontId="61" fillId="0" borderId="14" xfId="0" applyFont="1" applyBorder="1" applyAlignment="1">
      <alignment/>
    </xf>
    <xf numFmtId="0" fontId="0" fillId="34" borderId="53" xfId="0" applyFill="1" applyBorder="1" applyAlignment="1">
      <alignment vertical="top" wrapText="1"/>
    </xf>
    <xf numFmtId="0" fontId="0" fillId="34" borderId="81" xfId="0" applyFill="1" applyBorder="1" applyAlignment="1">
      <alignment vertical="top" wrapText="1"/>
    </xf>
    <xf numFmtId="0" fontId="61" fillId="33" borderId="76" xfId="0" applyFont="1" applyFill="1" applyBorder="1" applyAlignment="1" applyProtection="1">
      <alignment vertical="top" wrapText="1"/>
      <protection locked="0"/>
    </xf>
    <xf numFmtId="0" fontId="61" fillId="33" borderId="41" xfId="0" applyFont="1" applyFill="1" applyBorder="1" applyAlignment="1" applyProtection="1">
      <alignment vertical="top" wrapText="1"/>
      <protection locked="0"/>
    </xf>
    <xf numFmtId="0" fontId="61" fillId="33" borderId="51" xfId="0" applyFont="1" applyFill="1" applyBorder="1" applyAlignment="1" applyProtection="1">
      <alignment vertical="top" wrapText="1"/>
      <protection locked="0"/>
    </xf>
    <xf numFmtId="0" fontId="61" fillId="33" borderId="22" xfId="0" applyFont="1" applyFill="1" applyBorder="1" applyAlignment="1" applyProtection="1">
      <alignment vertical="top" wrapText="1"/>
      <protection locked="0"/>
    </xf>
    <xf numFmtId="0" fontId="61" fillId="33" borderId="24" xfId="0" applyFont="1" applyFill="1" applyBorder="1" applyAlignment="1" applyProtection="1">
      <alignment vertical="top" wrapText="1"/>
      <protection locked="0"/>
    </xf>
    <xf numFmtId="9" fontId="61" fillId="33" borderId="43" xfId="0" applyNumberFormat="1" applyFont="1" applyFill="1" applyBorder="1" applyAlignment="1" applyProtection="1">
      <alignment vertical="top" wrapText="1"/>
      <protection locked="0"/>
    </xf>
    <xf numFmtId="2" fontId="13" fillId="34" borderId="17" xfId="0" applyNumberFormat="1" applyFont="1" applyFill="1" applyBorder="1" applyAlignment="1">
      <alignment vertical="top" wrapText="1"/>
    </xf>
    <xf numFmtId="2" fontId="13" fillId="34" borderId="16" xfId="0" applyNumberFormat="1" applyFont="1" applyFill="1" applyBorder="1" applyAlignment="1">
      <alignment vertical="top" wrapText="1"/>
    </xf>
    <xf numFmtId="9" fontId="61" fillId="33" borderId="42" xfId="0" applyNumberFormat="1" applyFont="1" applyFill="1" applyBorder="1" applyAlignment="1" applyProtection="1">
      <alignment vertical="top" wrapText="1"/>
      <protection locked="0"/>
    </xf>
    <xf numFmtId="9" fontId="61" fillId="33" borderId="23" xfId="0" applyNumberFormat="1" applyFont="1" applyFill="1" applyBorder="1" applyAlignment="1" applyProtection="1">
      <alignment vertical="top" wrapText="1"/>
      <protection locked="0"/>
    </xf>
    <xf numFmtId="0" fontId="9" fillId="0" borderId="0" xfId="0" applyFont="1" applyAlignment="1">
      <alignment textRotation="255"/>
    </xf>
    <xf numFmtId="0" fontId="0" fillId="33" borderId="0" xfId="0" applyFill="1" applyAlignment="1">
      <alignment wrapText="1"/>
    </xf>
    <xf numFmtId="0" fontId="0" fillId="33" borderId="0" xfId="0" applyFont="1" applyFill="1" applyAlignment="1">
      <alignment wrapText="1"/>
    </xf>
    <xf numFmtId="0" fontId="0" fillId="33" borderId="0" xfId="0" applyFont="1" applyFill="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33" borderId="0" xfId="0" applyFont="1" applyFill="1" applyAlignment="1">
      <alignment horizontal="left" wrapText="1"/>
    </xf>
    <xf numFmtId="49" fontId="60" fillId="33" borderId="86" xfId="0" applyNumberFormat="1" applyFont="1" applyFill="1" applyBorder="1" applyAlignment="1">
      <alignment horizontal="left" vertical="top" wrapText="1"/>
    </xf>
    <xf numFmtId="49" fontId="60" fillId="33" borderId="73" xfId="0" applyNumberFormat="1" applyFont="1" applyFill="1" applyBorder="1" applyAlignment="1">
      <alignment horizontal="left" vertical="top" wrapText="1"/>
    </xf>
    <xf numFmtId="0" fontId="68" fillId="33" borderId="35" xfId="0" applyNumberFormat="1" applyFont="1" applyFill="1" applyBorder="1" applyAlignment="1">
      <alignment vertical="top" wrapText="1"/>
    </xf>
    <xf numFmtId="0" fontId="68" fillId="33" borderId="31" xfId="0" applyNumberFormat="1" applyFont="1" applyFill="1" applyBorder="1" applyAlignment="1">
      <alignment vertical="top" wrapText="1"/>
    </xf>
    <xf numFmtId="0" fontId="13" fillId="34" borderId="87" xfId="0" applyFont="1" applyFill="1" applyBorder="1" applyAlignment="1">
      <alignment vertical="top" wrapText="1"/>
    </xf>
    <xf numFmtId="0" fontId="13" fillId="34" borderId="84" xfId="0" applyFont="1" applyFill="1" applyBorder="1" applyAlignment="1">
      <alignment vertical="top" wrapText="1"/>
    </xf>
    <xf numFmtId="0" fontId="13" fillId="34" borderId="88" xfId="0" applyFont="1" applyFill="1" applyBorder="1" applyAlignment="1">
      <alignment vertical="top" wrapText="1"/>
    </xf>
    <xf numFmtId="0" fontId="13" fillId="34" borderId="32" xfId="0" applyFont="1" applyFill="1" applyBorder="1" applyAlignment="1">
      <alignment vertical="top" wrapText="1"/>
    </xf>
    <xf numFmtId="0" fontId="0" fillId="39" borderId="89" xfId="0" applyFill="1" applyBorder="1" applyAlignment="1" applyProtection="1">
      <alignment vertical="top" wrapText="1"/>
      <protection locked="0"/>
    </xf>
    <xf numFmtId="0" fontId="0" fillId="39" borderId="85" xfId="0" applyFont="1" applyFill="1" applyBorder="1" applyAlignment="1" applyProtection="1">
      <alignment vertical="top" wrapText="1"/>
      <protection locked="0"/>
    </xf>
    <xf numFmtId="0" fontId="0" fillId="39" borderId="65" xfId="0" applyFont="1" applyFill="1" applyBorder="1" applyAlignment="1" applyProtection="1">
      <alignment vertical="top" wrapText="1"/>
      <protection locked="0"/>
    </xf>
    <xf numFmtId="0" fontId="61" fillId="0" borderId="82" xfId="0" applyFont="1" applyBorder="1" applyAlignment="1" applyProtection="1">
      <alignment horizontal="left" vertical="top" wrapText="1"/>
      <protection locked="0"/>
    </xf>
    <xf numFmtId="0" fontId="61" fillId="0" borderId="53" xfId="0" applyFont="1" applyBorder="1" applyAlignment="1" applyProtection="1">
      <alignment horizontal="left" vertical="top" wrapText="1"/>
      <protection locked="0"/>
    </xf>
    <xf numFmtId="0" fontId="61" fillId="0" borderId="81" xfId="0" applyFont="1" applyBorder="1" applyAlignment="1" applyProtection="1">
      <alignment horizontal="left" vertical="top" wrapText="1"/>
      <protection locked="0"/>
    </xf>
    <xf numFmtId="9" fontId="61" fillId="33" borderId="35" xfId="0" applyNumberFormat="1" applyFont="1" applyFill="1" applyBorder="1" applyAlignment="1">
      <alignment horizontal="left" vertical="top" wrapText="1"/>
    </xf>
    <xf numFmtId="9" fontId="61" fillId="33" borderId="36" xfId="0" applyNumberFormat="1" applyFont="1" applyFill="1" applyBorder="1" applyAlignment="1">
      <alignment horizontal="left" vertical="top" wrapText="1"/>
    </xf>
    <xf numFmtId="9" fontId="61" fillId="33" borderId="37" xfId="0" applyNumberFormat="1" applyFont="1" applyFill="1" applyBorder="1" applyAlignment="1">
      <alignment horizontal="left" vertical="top" wrapText="1"/>
    </xf>
    <xf numFmtId="0" fontId="0" fillId="0" borderId="52" xfId="41" applyBorder="1">
      <alignment vertical="top" wrapText="1"/>
      <protection locked="0"/>
    </xf>
    <xf numFmtId="0" fontId="60" fillId="34" borderId="87" xfId="0" applyFont="1" applyFill="1" applyBorder="1" applyAlignment="1">
      <alignment vertical="top"/>
    </xf>
    <xf numFmtId="0" fontId="60" fillId="34" borderId="14" xfId="0" applyFont="1" applyFill="1" applyBorder="1" applyAlignment="1">
      <alignment vertical="top"/>
    </xf>
    <xf numFmtId="0" fontId="60" fillId="34" borderId="90" xfId="0" applyFont="1" applyFill="1" applyBorder="1" applyAlignment="1">
      <alignment vertical="top"/>
    </xf>
    <xf numFmtId="0" fontId="9" fillId="34" borderId="88" xfId="0" applyFont="1" applyFill="1" applyBorder="1" applyAlignment="1">
      <alignment vertical="top"/>
    </xf>
    <xf numFmtId="0" fontId="9" fillId="34" borderId="91" xfId="0" applyFont="1" applyFill="1" applyBorder="1" applyAlignment="1">
      <alignment vertical="top"/>
    </xf>
    <xf numFmtId="0" fontId="9" fillId="34" borderId="92" xfId="0" applyFont="1" applyFill="1" applyBorder="1" applyAlignment="1">
      <alignment vertical="top"/>
    </xf>
    <xf numFmtId="9" fontId="61" fillId="33" borderId="86" xfId="0" applyNumberFormat="1" applyFont="1" applyFill="1" applyBorder="1" applyAlignment="1">
      <alignment vertical="top"/>
    </xf>
    <xf numFmtId="0" fontId="61" fillId="0" borderId="93" xfId="0" applyFont="1" applyBorder="1" applyAlignment="1">
      <alignment vertical="top"/>
    </xf>
    <xf numFmtId="0" fontId="61" fillId="0" borderId="74" xfId="0" applyFont="1" applyBorder="1" applyAlignment="1">
      <alignment vertical="top"/>
    </xf>
    <xf numFmtId="0" fontId="0" fillId="0" borderId="3" xfId="41">
      <alignment vertical="top" wrapText="1"/>
      <protection locked="0"/>
    </xf>
    <xf numFmtId="0" fontId="13" fillId="34" borderId="82" xfId="0" applyFont="1" applyFill="1" applyBorder="1" applyAlignment="1">
      <alignment vertical="top" wrapText="1"/>
    </xf>
    <xf numFmtId="0" fontId="0" fillId="0" borderId="53" xfId="0" applyBorder="1" applyAlignment="1">
      <alignment vertical="top" wrapText="1"/>
    </xf>
    <xf numFmtId="0" fontId="0" fillId="0" borderId="81" xfId="0" applyBorder="1" applyAlignment="1">
      <alignment vertical="top" wrapText="1"/>
    </xf>
    <xf numFmtId="0" fontId="61" fillId="0" borderId="82" xfId="0" applyFont="1" applyBorder="1" applyAlignment="1" applyProtection="1">
      <alignment vertical="top" wrapText="1"/>
      <protection locked="0"/>
    </xf>
    <xf numFmtId="0" fontId="61" fillId="0" borderId="53" xfId="0" applyFont="1" applyBorder="1" applyAlignment="1" applyProtection="1">
      <alignment vertical="top" wrapText="1"/>
      <protection locked="0"/>
    </xf>
    <xf numFmtId="0" fontId="61" fillId="0" borderId="81" xfId="0" applyFont="1" applyBorder="1" applyAlignment="1" applyProtection="1">
      <alignment vertical="top" wrapText="1"/>
      <protection locked="0"/>
    </xf>
    <xf numFmtId="2" fontId="61" fillId="0" borderId="94" xfId="0" applyNumberFormat="1" applyFont="1" applyBorder="1" applyAlignment="1" applyProtection="1">
      <alignment vertical="top" wrapText="1"/>
      <protection locked="0"/>
    </xf>
    <xf numFmtId="2" fontId="61" fillId="0" borderId="51" xfId="0" applyNumberFormat="1" applyFont="1" applyBorder="1" applyAlignment="1" applyProtection="1">
      <alignment vertical="top" wrapText="1"/>
      <protection locked="0"/>
    </xf>
    <xf numFmtId="2" fontId="61" fillId="0" borderId="61" xfId="0" applyNumberFormat="1" applyFont="1" applyBorder="1" applyAlignment="1" applyProtection="1">
      <alignment vertical="top" wrapText="1"/>
      <protection locked="0"/>
    </xf>
    <xf numFmtId="2" fontId="13" fillId="34" borderId="83" xfId="0" applyNumberFormat="1" applyFont="1" applyFill="1" applyBorder="1" applyAlignment="1">
      <alignment vertical="top" wrapText="1"/>
    </xf>
    <xf numFmtId="0" fontId="61" fillId="0" borderId="15" xfId="0" applyFont="1" applyBorder="1" applyAlignment="1">
      <alignment vertical="top"/>
    </xf>
    <xf numFmtId="0" fontId="60" fillId="34" borderId="40" xfId="0" applyFont="1" applyFill="1" applyBorder="1" applyAlignment="1">
      <alignment vertical="top"/>
    </xf>
    <xf numFmtId="0" fontId="60" fillId="34" borderId="83" xfId="0" applyFont="1" applyFill="1" applyBorder="1" applyAlignment="1">
      <alignment vertical="top"/>
    </xf>
    <xf numFmtId="0" fontId="60" fillId="34" borderId="18" xfId="0" applyFont="1" applyFill="1" applyBorder="1" applyAlignment="1">
      <alignment vertical="top"/>
    </xf>
    <xf numFmtId="0" fontId="61" fillId="0" borderId="91" xfId="0" applyFont="1" applyBorder="1" applyAlignment="1">
      <alignment vertical="top"/>
    </xf>
    <xf numFmtId="0" fontId="61" fillId="0" borderId="92" xfId="0" applyFont="1" applyBorder="1" applyAlignment="1">
      <alignment vertical="top"/>
    </xf>
    <xf numFmtId="49" fontId="61" fillId="33" borderId="86" xfId="0" applyNumberFormat="1" applyFont="1" applyFill="1" applyBorder="1" applyAlignment="1">
      <alignment vertical="top"/>
    </xf>
    <xf numFmtId="9" fontId="61" fillId="33" borderId="93" xfId="0" applyNumberFormat="1" applyFont="1" applyFill="1" applyBorder="1" applyAlignment="1">
      <alignment vertical="top"/>
    </xf>
    <xf numFmtId="9" fontId="61" fillId="33" borderId="74" xfId="0" applyNumberFormat="1" applyFont="1" applyFill="1" applyBorder="1" applyAlignment="1">
      <alignment vertical="top"/>
    </xf>
    <xf numFmtId="2" fontId="61" fillId="0" borderId="63" xfId="0" applyNumberFormat="1" applyFont="1" applyBorder="1" applyAlignment="1" applyProtection="1">
      <alignment vertical="top" wrapText="1"/>
      <protection locked="0"/>
    </xf>
    <xf numFmtId="2" fontId="61" fillId="0" borderId="64" xfId="0" applyNumberFormat="1" applyFont="1" applyBorder="1" applyAlignment="1" applyProtection="1">
      <alignment vertical="top" wrapText="1"/>
      <protection locked="0"/>
    </xf>
    <xf numFmtId="2" fontId="61" fillId="0" borderId="60" xfId="0" applyNumberFormat="1" applyFont="1" applyBorder="1" applyAlignment="1" applyProtection="1">
      <alignment vertical="top" wrapText="1"/>
      <protection locked="0"/>
    </xf>
    <xf numFmtId="0" fontId="13" fillId="34" borderId="90" xfId="0" applyFont="1" applyFill="1" applyBorder="1" applyAlignment="1">
      <alignment vertical="top" wrapText="1"/>
    </xf>
    <xf numFmtId="0" fontId="13" fillId="34" borderId="92" xfId="0" applyFont="1" applyFill="1" applyBorder="1" applyAlignment="1">
      <alignment vertical="top" wrapText="1"/>
    </xf>
    <xf numFmtId="49" fontId="60" fillId="33" borderId="74" xfId="0" applyNumberFormat="1" applyFont="1" applyFill="1" applyBorder="1" applyAlignment="1">
      <alignment horizontal="left" vertical="top" wrapText="1"/>
    </xf>
    <xf numFmtId="49" fontId="68" fillId="33" borderId="35" xfId="0" applyNumberFormat="1" applyFont="1" applyFill="1" applyBorder="1" applyAlignment="1">
      <alignment vertical="top" wrapText="1"/>
    </xf>
    <xf numFmtId="49" fontId="68" fillId="33" borderId="37" xfId="0" applyNumberFormat="1" applyFont="1" applyFill="1" applyBorder="1" applyAlignment="1">
      <alignment vertical="top" wrapText="1"/>
    </xf>
    <xf numFmtId="0" fontId="61" fillId="0" borderId="25" xfId="0" applyFont="1" applyBorder="1" applyAlignment="1" applyProtection="1">
      <alignment vertical="top" wrapText="1"/>
      <protection locked="0"/>
    </xf>
    <xf numFmtId="0" fontId="61" fillId="0" borderId="19" xfId="0" applyFont="1" applyBorder="1" applyAlignment="1" applyProtection="1">
      <alignment vertical="top" wrapText="1"/>
      <protection locked="0"/>
    </xf>
    <xf numFmtId="49" fontId="60" fillId="37" borderId="95" xfId="0" applyNumberFormat="1" applyFont="1" applyFill="1" applyBorder="1" applyAlignment="1" applyProtection="1">
      <alignment horizontal="center" vertical="top" wrapText="1"/>
      <protection locked="0"/>
    </xf>
    <xf numFmtId="0" fontId="60" fillId="37" borderId="33" xfId="0" applyFont="1" applyFill="1" applyBorder="1" applyAlignment="1" applyProtection="1">
      <alignment horizontal="center" vertical="top" wrapText="1"/>
      <protection locked="0"/>
    </xf>
    <xf numFmtId="2" fontId="61" fillId="0" borderId="96" xfId="0" applyNumberFormat="1" applyFont="1" applyBorder="1" applyAlignment="1" applyProtection="1">
      <alignment vertical="top" wrapText="1"/>
      <protection locked="0"/>
    </xf>
    <xf numFmtId="2" fontId="61" fillId="0" borderId="97" xfId="0" applyNumberFormat="1" applyFont="1" applyBorder="1" applyAlignment="1" applyProtection="1">
      <alignment vertical="top" wrapText="1"/>
      <protection locked="0"/>
    </xf>
    <xf numFmtId="2" fontId="61" fillId="0" borderId="59" xfId="0" applyNumberFormat="1" applyFont="1" applyBorder="1" applyAlignment="1" applyProtection="1">
      <alignment vertical="top" wrapText="1"/>
      <protection locked="0"/>
    </xf>
    <xf numFmtId="2" fontId="61" fillId="0" borderId="13" xfId="0" applyNumberFormat="1" applyFont="1" applyBorder="1" applyAlignment="1" applyProtection="1">
      <alignment vertical="top" wrapText="1"/>
      <protection locked="0"/>
    </xf>
    <xf numFmtId="2" fontId="61" fillId="0" borderId="0" xfId="0" applyNumberFormat="1" applyFont="1" applyBorder="1" applyAlignment="1" applyProtection="1">
      <alignment vertical="top" wrapText="1"/>
      <protection locked="0"/>
    </xf>
    <xf numFmtId="2" fontId="61" fillId="0" borderId="38" xfId="0" applyNumberFormat="1" applyFont="1" applyBorder="1" applyAlignment="1" applyProtection="1">
      <alignment vertical="top" wrapText="1"/>
      <protection locked="0"/>
    </xf>
    <xf numFmtId="2" fontId="61" fillId="0" borderId="98" xfId="0" applyNumberFormat="1" applyFont="1" applyBorder="1" applyAlignment="1" applyProtection="1">
      <alignment vertical="top" wrapText="1"/>
      <protection locked="0"/>
    </xf>
    <xf numFmtId="2" fontId="61" fillId="0" borderId="44" xfId="0" applyNumberFormat="1" applyFont="1" applyBorder="1" applyAlignment="1" applyProtection="1">
      <alignment vertical="top" wrapText="1"/>
      <protection locked="0"/>
    </xf>
    <xf numFmtId="2" fontId="61" fillId="0" borderId="99" xfId="0" applyNumberFormat="1" applyFont="1" applyBorder="1" applyAlignment="1" applyProtection="1">
      <alignment vertical="top" wrapText="1"/>
      <protection locked="0"/>
    </xf>
    <xf numFmtId="49" fontId="61" fillId="0" borderId="25" xfId="0" applyNumberFormat="1" applyFont="1" applyFill="1" applyBorder="1" applyAlignment="1" applyProtection="1">
      <alignment horizontal="left" vertical="top" wrapText="1"/>
      <protection locked="0"/>
    </xf>
    <xf numFmtId="49" fontId="61" fillId="0" borderId="19" xfId="0" applyNumberFormat="1" applyFont="1" applyFill="1" applyBorder="1" applyAlignment="1" applyProtection="1">
      <alignment horizontal="left" vertical="top" wrapText="1"/>
      <protection locked="0"/>
    </xf>
    <xf numFmtId="0" fontId="68" fillId="33" borderId="35" xfId="0" applyNumberFormat="1" applyFont="1" applyFill="1" applyBorder="1" applyAlignment="1">
      <alignment horizontal="left" vertical="top" wrapText="1"/>
    </xf>
    <xf numFmtId="0" fontId="68" fillId="33" borderId="37" xfId="0" applyNumberFormat="1" applyFont="1" applyFill="1" applyBorder="1" applyAlignment="1">
      <alignment horizontal="left" vertical="top" wrapText="1"/>
    </xf>
    <xf numFmtId="2" fontId="13" fillId="34" borderId="15" xfId="0" applyNumberFormat="1" applyFont="1" applyFill="1" applyBorder="1" applyAlignment="1">
      <alignment vertical="top" wrapText="1"/>
    </xf>
    <xf numFmtId="2" fontId="61" fillId="33" borderId="86" xfId="0" applyNumberFormat="1" applyFont="1" applyFill="1" applyBorder="1" applyAlignment="1">
      <alignment vertical="top" wrapText="1"/>
    </xf>
    <xf numFmtId="2" fontId="61" fillId="33" borderId="93" xfId="0" applyNumberFormat="1" applyFont="1" applyFill="1" applyBorder="1" applyAlignment="1">
      <alignment vertical="top" wrapText="1"/>
    </xf>
    <xf numFmtId="2" fontId="61" fillId="33" borderId="74" xfId="0" applyNumberFormat="1" applyFont="1" applyFill="1" applyBorder="1" applyAlignment="1">
      <alignment vertical="top" wrapText="1"/>
    </xf>
    <xf numFmtId="49" fontId="68" fillId="33" borderId="35" xfId="0" applyNumberFormat="1" applyFont="1" applyFill="1" applyBorder="1" applyAlignment="1">
      <alignment horizontal="left" vertical="top" wrapText="1"/>
    </xf>
    <xf numFmtId="49" fontId="68" fillId="33" borderId="37" xfId="0" applyNumberFormat="1" applyFont="1" applyFill="1" applyBorder="1" applyAlignment="1">
      <alignment horizontal="left" vertical="top" wrapText="1"/>
    </xf>
    <xf numFmtId="2" fontId="61" fillId="0" borderId="35" xfId="0" applyNumberFormat="1" applyFont="1" applyBorder="1" applyAlignment="1" applyProtection="1">
      <alignment vertical="top" wrapText="1"/>
      <protection locked="0"/>
    </xf>
    <xf numFmtId="2" fontId="61" fillId="0" borderId="36" xfId="0" applyNumberFormat="1" applyFont="1" applyBorder="1" applyAlignment="1" applyProtection="1">
      <alignment vertical="top" wrapText="1"/>
      <protection locked="0"/>
    </xf>
    <xf numFmtId="2" fontId="61" fillId="0" borderId="37"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100" xfId="0" applyNumberFormat="1" applyFont="1" applyBorder="1" applyAlignment="1" applyProtection="1">
      <alignment vertical="top" wrapText="1"/>
      <protection locked="0"/>
    </xf>
    <xf numFmtId="49" fontId="60" fillId="37" borderId="27" xfId="0" applyNumberFormat="1" applyFont="1" applyFill="1" applyBorder="1" applyAlignment="1" applyProtection="1">
      <alignment horizontal="center" vertical="top" wrapText="1"/>
      <protection locked="0"/>
    </xf>
    <xf numFmtId="0" fontId="61" fillId="0" borderId="77" xfId="0" applyFont="1" applyBorder="1" applyAlignment="1" applyProtection="1">
      <alignment horizontal="center" vertical="top" wrapText="1"/>
      <protection locked="0"/>
    </xf>
    <xf numFmtId="49" fontId="61" fillId="0" borderId="25" xfId="0" applyNumberFormat="1" applyFont="1" applyBorder="1" applyAlignment="1" applyProtection="1">
      <alignment vertical="top" wrapText="1"/>
      <protection locked="0"/>
    </xf>
    <xf numFmtId="49" fontId="61" fillId="0" borderId="100" xfId="0" applyNumberFormat="1" applyFont="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9" fillId="0" borderId="62" xfId="0" applyFont="1" applyFill="1" applyBorder="1" applyAlignment="1" applyProtection="1">
      <alignment vertical="top" wrapText="1"/>
      <protection locked="0"/>
    </xf>
    <xf numFmtId="0" fontId="9" fillId="0" borderId="100" xfId="0" applyFont="1" applyFill="1" applyBorder="1" applyAlignment="1" applyProtection="1">
      <alignment vertical="top" wrapText="1"/>
      <protection locked="0"/>
    </xf>
    <xf numFmtId="0" fontId="60" fillId="37" borderId="95" xfId="0" applyFont="1" applyFill="1" applyBorder="1" applyAlignment="1" applyProtection="1">
      <alignment horizontal="center" vertical="top" wrapText="1"/>
      <protection locked="0"/>
    </xf>
    <xf numFmtId="0" fontId="61" fillId="0" borderId="75" xfId="0" applyFont="1" applyBorder="1" applyAlignment="1" applyProtection="1">
      <alignment horizontal="center" vertical="top" wrapText="1"/>
      <protection locked="0"/>
    </xf>
    <xf numFmtId="0" fontId="61" fillId="0" borderId="101" xfId="0" applyFont="1" applyBorder="1" applyAlignment="1" applyProtection="1">
      <alignment horizontal="center" vertical="top" wrapText="1"/>
      <protection locked="0"/>
    </xf>
    <xf numFmtId="0" fontId="61" fillId="0" borderId="25" xfId="0" applyFont="1" applyFill="1" applyBorder="1" applyAlignment="1" applyProtection="1">
      <alignment horizontal="left" vertical="top" wrapText="1"/>
      <protection locked="0"/>
    </xf>
    <xf numFmtId="0" fontId="61" fillId="0" borderId="62" xfId="0" applyFont="1" applyFill="1" applyBorder="1" applyAlignment="1" applyProtection="1">
      <alignment horizontal="left" vertical="top" wrapText="1"/>
      <protection locked="0"/>
    </xf>
    <xf numFmtId="0" fontId="61" fillId="0" borderId="100" xfId="0" applyFont="1" applyFill="1" applyBorder="1" applyAlignment="1" applyProtection="1">
      <alignment horizontal="left" vertical="top" wrapText="1"/>
      <protection locked="0"/>
    </xf>
    <xf numFmtId="0" fontId="61" fillId="33" borderId="93" xfId="0" applyFont="1" applyFill="1" applyBorder="1" applyAlignment="1">
      <alignment vertical="top" wrapText="1"/>
    </xf>
    <xf numFmtId="0" fontId="61" fillId="33" borderId="74" xfId="0" applyFont="1" applyFill="1" applyBorder="1" applyAlignment="1">
      <alignment vertical="top" wrapText="1"/>
    </xf>
    <xf numFmtId="0" fontId="61" fillId="0" borderId="94" xfId="0" applyFont="1" applyBorder="1" applyAlignment="1" applyProtection="1">
      <alignment vertical="top" wrapText="1"/>
      <protection locked="0"/>
    </xf>
    <xf numFmtId="0" fontId="61" fillId="0" borderId="51" xfId="0" applyFont="1" applyBorder="1" applyAlignment="1" applyProtection="1">
      <alignment vertical="top" wrapText="1"/>
      <protection locked="0"/>
    </xf>
    <xf numFmtId="0" fontId="61" fillId="0" borderId="61" xfId="0" applyFont="1" applyBorder="1" applyAlignment="1" applyProtection="1">
      <alignment vertical="top" wrapText="1"/>
      <protection locked="0"/>
    </xf>
    <xf numFmtId="0" fontId="60" fillId="37" borderId="27" xfId="0" applyFont="1" applyFill="1" applyBorder="1" applyAlignment="1" applyProtection="1">
      <alignment horizontal="center" vertical="top" wrapText="1"/>
      <protection locked="0"/>
    </xf>
    <xf numFmtId="0" fontId="60" fillId="37" borderId="20" xfId="0" applyFont="1" applyFill="1" applyBorder="1" applyAlignment="1" applyProtection="1">
      <alignment horizontal="center" vertical="top" wrapText="1"/>
      <protection locked="0"/>
    </xf>
    <xf numFmtId="0" fontId="61" fillId="0" borderId="19" xfId="0" applyFont="1" applyFill="1" applyBorder="1" applyAlignment="1" applyProtection="1">
      <alignment horizontal="left" vertical="top" wrapText="1"/>
      <protection locked="0"/>
    </xf>
    <xf numFmtId="2" fontId="0" fillId="0" borderId="96" xfId="0" applyNumberFormat="1" applyBorder="1" applyAlignment="1" applyProtection="1">
      <alignment vertical="top" wrapText="1"/>
      <protection locked="0"/>
    </xf>
    <xf numFmtId="0" fontId="0" fillId="0" borderId="97"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25" xfId="0" applyBorder="1" applyAlignment="1" applyProtection="1">
      <alignment vertical="top" wrapText="1"/>
      <protection locked="0"/>
    </xf>
    <xf numFmtId="0" fontId="0" fillId="0" borderId="62" xfId="0" applyBorder="1" applyAlignment="1" applyProtection="1">
      <alignment vertical="top" wrapText="1"/>
      <protection locked="0"/>
    </xf>
    <xf numFmtId="0" fontId="0" fillId="0" borderId="100" xfId="0" applyBorder="1" applyAlignment="1" applyProtection="1">
      <alignment vertical="top" wrapText="1"/>
      <protection locked="0"/>
    </xf>
    <xf numFmtId="0" fontId="48" fillId="37" borderId="27" xfId="0" applyFont="1" applyFill="1" applyBorder="1" applyAlignment="1" applyProtection="1">
      <alignment horizontal="center" vertical="top" wrapText="1"/>
      <protection locked="0"/>
    </xf>
    <xf numFmtId="0" fontId="0" fillId="0" borderId="78" xfId="0" applyBorder="1" applyAlignment="1" applyProtection="1">
      <alignment horizontal="center" vertical="top" wrapText="1"/>
      <protection locked="0"/>
    </xf>
    <xf numFmtId="0" fontId="0" fillId="0" borderId="77" xfId="0" applyBorder="1" applyAlignment="1" applyProtection="1">
      <alignment horizontal="center" vertical="top" wrapText="1"/>
      <protection locked="0"/>
    </xf>
    <xf numFmtId="2" fontId="0" fillId="0" borderId="97" xfId="0" applyNumberFormat="1" applyBorder="1" applyAlignment="1" applyProtection="1">
      <alignment vertical="top" wrapText="1"/>
      <protection locked="0"/>
    </xf>
    <xf numFmtId="2" fontId="0" fillId="0" borderId="59" xfId="0" applyNumberFormat="1" applyBorder="1" applyAlignment="1" applyProtection="1">
      <alignment vertical="top" wrapText="1"/>
      <protection locked="0"/>
    </xf>
    <xf numFmtId="2" fontId="0" fillId="0" borderId="13" xfId="0" applyNumberFormat="1" applyBorder="1" applyAlignment="1" applyProtection="1">
      <alignment vertical="top" wrapText="1"/>
      <protection locked="0"/>
    </xf>
    <xf numFmtId="2" fontId="0" fillId="0" borderId="0" xfId="0" applyNumberFormat="1" applyBorder="1" applyAlignment="1" applyProtection="1">
      <alignment vertical="top" wrapText="1"/>
      <protection locked="0"/>
    </xf>
    <xf numFmtId="2" fontId="0" fillId="0" borderId="38" xfId="0" applyNumberFormat="1" applyBorder="1" applyAlignment="1" applyProtection="1">
      <alignment vertical="top" wrapText="1"/>
      <protection locked="0"/>
    </xf>
    <xf numFmtId="2" fontId="0" fillId="0" borderId="98" xfId="0" applyNumberFormat="1" applyBorder="1" applyAlignment="1" applyProtection="1">
      <alignment vertical="top" wrapText="1"/>
      <protection locked="0"/>
    </xf>
    <xf numFmtId="2" fontId="0" fillId="0" borderId="44" xfId="0" applyNumberFormat="1" applyBorder="1" applyAlignment="1" applyProtection="1">
      <alignment vertical="top" wrapText="1"/>
      <protection locked="0"/>
    </xf>
    <xf numFmtId="2" fontId="0" fillId="0" borderId="99" xfId="0" applyNumberFormat="1" applyBorder="1" applyAlignment="1" applyProtection="1">
      <alignment vertical="top" wrapText="1"/>
      <protection locked="0"/>
    </xf>
    <xf numFmtId="0" fontId="0" fillId="0" borderId="25"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0" fillId="0" borderId="100" xfId="0" applyFill="1" applyBorder="1" applyAlignment="1" applyProtection="1">
      <alignment horizontal="left" vertical="top" wrapText="1"/>
      <protection locked="0"/>
    </xf>
    <xf numFmtId="0" fontId="64" fillId="33" borderId="35" xfId="0" applyNumberFormat="1" applyFont="1" applyFill="1" applyBorder="1" applyAlignment="1">
      <alignment horizontal="left" vertical="top" wrapText="1"/>
    </xf>
    <xf numFmtId="0" fontId="64" fillId="33" borderId="37" xfId="0" applyNumberFormat="1" applyFont="1" applyFill="1" applyBorder="1" applyAlignment="1">
      <alignment horizontal="left" vertical="top" wrapText="1"/>
    </xf>
    <xf numFmtId="0" fontId="22" fillId="34" borderId="88" xfId="0" applyFont="1" applyFill="1" applyBorder="1" applyAlignment="1">
      <alignment vertical="top"/>
    </xf>
    <xf numFmtId="0" fontId="22" fillId="34" borderId="91" xfId="0" applyFont="1" applyFill="1" applyBorder="1" applyAlignment="1">
      <alignment vertical="top"/>
    </xf>
    <xf numFmtId="0" fontId="22" fillId="34" borderId="92" xfId="0" applyFont="1" applyFill="1" applyBorder="1" applyAlignment="1">
      <alignment vertical="top"/>
    </xf>
    <xf numFmtId="2" fontId="0" fillId="33" borderId="86" xfId="0" applyNumberFormat="1" applyFill="1" applyBorder="1" applyAlignment="1">
      <alignment vertical="top" wrapText="1"/>
    </xf>
    <xf numFmtId="0" fontId="0" fillId="33" borderId="93" xfId="0" applyFill="1" applyBorder="1" applyAlignment="1">
      <alignment vertical="top" wrapText="1"/>
    </xf>
    <xf numFmtId="0" fontId="0" fillId="33" borderId="74" xfId="0" applyFill="1" applyBorder="1" applyAlignment="1">
      <alignment vertical="top" wrapText="1"/>
    </xf>
    <xf numFmtId="49" fontId="48" fillId="33" borderId="86" xfId="0" applyNumberFormat="1" applyFont="1" applyFill="1" applyBorder="1" applyAlignment="1">
      <alignment horizontal="left" vertical="top" wrapText="1"/>
    </xf>
    <xf numFmtId="49" fontId="48" fillId="33" borderId="74" xfId="0" applyNumberFormat="1" applyFont="1" applyFill="1" applyBorder="1" applyAlignment="1">
      <alignment horizontal="left" vertical="top" wrapText="1"/>
    </xf>
    <xf numFmtId="0" fontId="61" fillId="0" borderId="25" xfId="0" applyFont="1" applyFill="1" applyBorder="1" applyAlignment="1" applyProtection="1">
      <alignment vertical="top" wrapText="1"/>
      <protection locked="0"/>
    </xf>
    <xf numFmtId="0" fontId="61" fillId="0" borderId="62" xfId="0" applyFont="1" applyFill="1" applyBorder="1" applyAlignment="1" applyProtection="1">
      <alignment vertical="top" wrapText="1"/>
      <protection locked="0"/>
    </xf>
    <xf numFmtId="0" fontId="61" fillId="0" borderId="100" xfId="0" applyFont="1" applyFill="1" applyBorder="1" applyAlignment="1" applyProtection="1">
      <alignment vertical="top" wrapText="1"/>
      <protection locked="0"/>
    </xf>
    <xf numFmtId="0" fontId="61" fillId="0" borderId="78" xfId="0" applyFont="1" applyBorder="1" applyAlignment="1" applyProtection="1">
      <alignment horizontal="center" vertical="top" wrapText="1"/>
      <protection locked="0"/>
    </xf>
    <xf numFmtId="0" fontId="0" fillId="35" borderId="94" xfId="0" applyFill="1" applyBorder="1" applyAlignment="1" applyProtection="1">
      <alignment vertical="top" wrapText="1"/>
      <protection/>
    </xf>
    <xf numFmtId="0" fontId="0" fillId="35" borderId="51" xfId="0" applyFill="1" applyBorder="1" applyAlignment="1" applyProtection="1">
      <alignment vertical="top"/>
      <protection/>
    </xf>
    <xf numFmtId="0" fontId="16" fillId="35" borderId="82" xfId="0" applyFont="1" applyFill="1" applyBorder="1" applyAlignment="1" applyProtection="1">
      <alignment vertical="top" wrapText="1"/>
      <protection/>
    </xf>
    <xf numFmtId="0" fontId="24" fillId="35" borderId="53" xfId="0" applyFont="1" applyFill="1" applyBorder="1" applyAlignment="1" applyProtection="1">
      <alignment vertical="top"/>
      <protection/>
    </xf>
    <xf numFmtId="0" fontId="60" fillId="38" borderId="0" xfId="0" applyFont="1" applyFill="1" applyBorder="1" applyAlignment="1">
      <alignment vertical="top" wrapText="1"/>
    </xf>
    <xf numFmtId="0" fontId="60" fillId="38" borderId="0" xfId="0" applyFont="1" applyFill="1" applyAlignment="1">
      <alignment vertical="top" wrapText="1"/>
    </xf>
    <xf numFmtId="0" fontId="48" fillId="0" borderId="0" xfId="0" applyFont="1" applyAlignment="1">
      <alignment vertical="top" wrapText="1"/>
    </xf>
    <xf numFmtId="0" fontId="61" fillId="38" borderId="0" xfId="0" applyFont="1" applyFill="1" applyBorder="1" applyAlignment="1">
      <alignment vertical="top" wrapText="1"/>
    </xf>
    <xf numFmtId="0" fontId="0" fillId="0" borderId="0" xfId="0" applyAlignment="1">
      <alignment vertical="top" wrapText="1"/>
    </xf>
    <xf numFmtId="0" fontId="69" fillId="36" borderId="87" xfId="0" applyFont="1" applyFill="1" applyBorder="1" applyAlignment="1" applyProtection="1">
      <alignment vertical="top" wrapText="1"/>
      <protection/>
    </xf>
    <xf numFmtId="0" fontId="69" fillId="36" borderId="14" xfId="0" applyFont="1" applyFill="1" applyBorder="1" applyAlignment="1" applyProtection="1">
      <alignment vertical="top"/>
      <protection/>
    </xf>
    <xf numFmtId="0" fontId="69" fillId="36" borderId="35" xfId="0" applyFont="1" applyFill="1" applyBorder="1" applyAlignment="1" applyProtection="1">
      <alignment vertical="top"/>
      <protection/>
    </xf>
    <xf numFmtId="0" fontId="69" fillId="36" borderId="36" xfId="0" applyFont="1" applyFill="1" applyBorder="1" applyAlignment="1" applyProtection="1">
      <alignment vertical="top"/>
      <protection/>
    </xf>
    <xf numFmtId="0" fontId="67" fillId="36" borderId="40" xfId="0" applyFont="1" applyFill="1" applyBorder="1" applyAlignment="1" applyProtection="1">
      <alignment vertical="top"/>
      <protection/>
    </xf>
    <xf numFmtId="0" fontId="67" fillId="36" borderId="83" xfId="0" applyFont="1" applyFill="1" applyBorder="1" applyAlignment="1" applyProtection="1">
      <alignment vertical="top"/>
      <protection/>
    </xf>
    <xf numFmtId="0" fontId="67" fillId="36" borderId="18" xfId="0" applyFont="1" applyFill="1" applyBorder="1" applyAlignment="1" applyProtection="1">
      <alignment vertical="top"/>
      <protection/>
    </xf>
    <xf numFmtId="0" fontId="59" fillId="36" borderId="98" xfId="0" applyFont="1" applyFill="1" applyBorder="1" applyAlignment="1" applyProtection="1">
      <alignment vertical="top"/>
      <protection/>
    </xf>
    <xf numFmtId="0" fontId="59" fillId="36" borderId="44" xfId="0" applyFont="1" applyFill="1" applyBorder="1" applyAlignment="1" applyProtection="1">
      <alignment vertical="top"/>
      <protection/>
    </xf>
    <xf numFmtId="0" fontId="0" fillId="35" borderId="35" xfId="0" applyFill="1" applyBorder="1" applyAlignment="1" applyProtection="1">
      <alignment vertical="top" wrapText="1"/>
      <protection/>
    </xf>
    <xf numFmtId="0" fontId="0" fillId="35" borderId="36" xfId="0" applyFill="1" applyBorder="1" applyAlignment="1" applyProtection="1">
      <alignment vertical="top"/>
      <protection/>
    </xf>
    <xf numFmtId="0" fontId="0" fillId="35" borderId="63" xfId="0" applyFill="1" applyBorder="1" applyAlignment="1" applyProtection="1">
      <alignment vertical="top" wrapText="1"/>
      <protection/>
    </xf>
    <xf numFmtId="0" fontId="0" fillId="35" borderId="64" xfId="0" applyFill="1" applyBorder="1" applyAlignment="1" applyProtection="1">
      <alignment vertical="top"/>
      <protection/>
    </xf>
    <xf numFmtId="0" fontId="0" fillId="0" borderId="26" xfId="0" applyFill="1" applyBorder="1" applyAlignment="1" applyProtection="1">
      <alignment horizontal="left" vertical="top" wrapText="1"/>
      <protection locked="0"/>
    </xf>
    <xf numFmtId="0" fontId="0" fillId="0" borderId="11" xfId="0" applyFill="1" applyBorder="1" applyAlignment="1">
      <alignment horizontal="left" vertical="top" wrapText="1"/>
    </xf>
    <xf numFmtId="0" fontId="0" fillId="0" borderId="79" xfId="0" applyFill="1" applyBorder="1" applyAlignment="1">
      <alignment horizontal="left" vertical="top" wrapText="1"/>
    </xf>
    <xf numFmtId="9" fontId="0" fillId="0" borderId="26" xfId="0" applyNumberFormat="1" applyFill="1" applyBorder="1" applyAlignment="1" applyProtection="1">
      <alignment horizontal="right" vertical="top" wrapText="1"/>
      <protection locked="0"/>
    </xf>
    <xf numFmtId="0" fontId="0" fillId="0" borderId="11" xfId="0" applyFill="1" applyBorder="1" applyAlignment="1">
      <alignment horizontal="right" vertical="top" wrapText="1"/>
    </xf>
    <xf numFmtId="0" fontId="0" fillId="0" borderId="79" xfId="0" applyFill="1" applyBorder="1" applyAlignment="1">
      <alignment horizontal="right" vertical="top" wrapText="1"/>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0" xfId="0" applyAlignment="1" applyProtection="1">
      <alignment vertical="top" wrapText="1"/>
      <protection locked="0"/>
    </xf>
    <xf numFmtId="0" fontId="0" fillId="0" borderId="98"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99"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2" fontId="0" fillId="0" borderId="94" xfId="0" applyNumberFormat="1" applyBorder="1" applyAlignment="1" applyProtection="1">
      <alignment vertical="top" wrapText="1"/>
      <protection locked="0"/>
    </xf>
    <xf numFmtId="2" fontId="0" fillId="0" borderId="51" xfId="0" applyNumberFormat="1" applyBorder="1" applyAlignment="1" applyProtection="1">
      <alignment vertical="top" wrapText="1"/>
      <protection locked="0"/>
    </xf>
    <xf numFmtId="2" fontId="0" fillId="0" borderId="61" xfId="0" applyNumberFormat="1" applyBorder="1" applyAlignment="1" applyProtection="1">
      <alignment vertical="top" wrapText="1"/>
      <protection locked="0"/>
    </xf>
    <xf numFmtId="9" fontId="0" fillId="0" borderId="12" xfId="0" applyNumberFormat="1" applyFill="1" applyBorder="1" applyAlignment="1" applyProtection="1">
      <alignment horizontal="right" vertical="top" wrapText="1"/>
      <protection locked="0"/>
    </xf>
    <xf numFmtId="0" fontId="0" fillId="0" borderId="12" xfId="0" applyFill="1" applyBorder="1" applyAlignment="1" applyProtection="1">
      <alignment horizontal="left" vertical="top" wrapText="1"/>
      <protection locked="0"/>
    </xf>
    <xf numFmtId="0" fontId="48" fillId="37" borderId="26" xfId="0" applyFont="1" applyFill="1" applyBorder="1" applyAlignment="1" applyProtection="1">
      <alignment horizontal="center" vertical="top" wrapText="1"/>
      <protection locked="0"/>
    </xf>
    <xf numFmtId="0" fontId="48" fillId="37" borderId="12" xfId="0" applyFont="1" applyFill="1" applyBorder="1" applyAlignment="1" applyProtection="1">
      <alignment horizontal="center" vertical="top" wrapText="1"/>
      <protection locked="0"/>
    </xf>
    <xf numFmtId="9" fontId="0" fillId="0" borderId="26" xfId="0" applyNumberFormat="1" applyFont="1" applyFill="1" applyBorder="1" applyAlignment="1" applyProtection="1">
      <alignment horizontal="right" vertical="top" wrapText="1"/>
      <protection locked="0"/>
    </xf>
    <xf numFmtId="0" fontId="0" fillId="0" borderId="12" xfId="0" applyFill="1" applyBorder="1" applyAlignment="1">
      <alignment horizontal="right" vertical="top" wrapText="1"/>
    </xf>
    <xf numFmtId="0" fontId="0" fillId="0" borderId="11" xfId="0" applyBorder="1" applyAlignment="1" applyProtection="1">
      <alignment horizontal="center" vertical="top" wrapText="1"/>
      <protection locked="0"/>
    </xf>
    <xf numFmtId="0" fontId="0" fillId="0" borderId="79" xfId="0" applyBorder="1" applyAlignment="1" applyProtection="1">
      <alignment horizontal="center" vertical="top" wrapText="1"/>
      <protection locked="0"/>
    </xf>
    <xf numFmtId="2" fontId="0" fillId="33" borderId="102" xfId="0" applyNumberFormat="1" applyFill="1" applyBorder="1" applyAlignment="1" applyProtection="1">
      <alignment vertical="top" wrapText="1"/>
      <protection locked="0"/>
    </xf>
    <xf numFmtId="0" fontId="0" fillId="33" borderId="103" xfId="0" applyFill="1" applyBorder="1" applyAlignment="1" applyProtection="1">
      <alignment vertical="top" wrapText="1"/>
      <protection locked="0"/>
    </xf>
    <xf numFmtId="0" fontId="0" fillId="33" borderId="58" xfId="0" applyFill="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00" xfId="0" applyFill="1" applyBorder="1" applyAlignment="1" applyProtection="1">
      <alignment vertical="top" wrapText="1"/>
      <protection locked="0"/>
    </xf>
    <xf numFmtId="2" fontId="0" fillId="0" borderId="63" xfId="0" applyNumberFormat="1" applyBorder="1" applyAlignment="1" applyProtection="1">
      <alignment vertical="top" wrapText="1"/>
      <protection locked="0"/>
    </xf>
    <xf numFmtId="0" fontId="0" fillId="0" borderId="64" xfId="0" applyBorder="1" applyAlignment="1" applyProtection="1">
      <alignment vertical="top" wrapText="1"/>
      <protection locked="0"/>
    </xf>
    <xf numFmtId="0" fontId="0" fillId="0" borderId="60"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62" xfId="0" applyFill="1" applyBorder="1" applyAlignment="1" applyProtection="1">
      <alignment vertical="top" wrapText="1"/>
      <protection locked="0"/>
    </xf>
    <xf numFmtId="2" fontId="0" fillId="0" borderId="35" xfId="0" applyNumberFormat="1" applyBorder="1" applyAlignment="1" applyProtection="1">
      <alignment vertical="top" wrapText="1"/>
      <protection locked="0"/>
    </xf>
    <xf numFmtId="2" fontId="0" fillId="0" borderId="94" xfId="0" applyNumberFormat="1" applyFill="1" applyBorder="1" applyAlignment="1" applyProtection="1">
      <alignment vertical="top" wrapText="1"/>
      <protection locked="0"/>
    </xf>
    <xf numFmtId="2" fontId="0" fillId="0" borderId="51" xfId="0" applyNumberFormat="1" applyFill="1" applyBorder="1" applyAlignment="1" applyProtection="1">
      <alignment vertical="top" wrapText="1"/>
      <protection locked="0"/>
    </xf>
    <xf numFmtId="2" fontId="0" fillId="0" borderId="61" xfId="0" applyNumberFormat="1" applyFill="1" applyBorder="1" applyAlignment="1" applyProtection="1">
      <alignment vertical="top" wrapText="1"/>
      <protection locked="0"/>
    </xf>
    <xf numFmtId="0" fontId="67" fillId="34" borderId="84" xfId="0" applyFont="1" applyFill="1" applyBorder="1" applyAlignment="1">
      <alignment vertical="top"/>
    </xf>
    <xf numFmtId="0" fontId="67" fillId="34" borderId="83" xfId="0" applyFont="1" applyFill="1" applyBorder="1" applyAlignment="1">
      <alignment vertical="top"/>
    </xf>
    <xf numFmtId="0" fontId="67" fillId="34" borderId="18" xfId="0" applyFont="1" applyFill="1" applyBorder="1" applyAlignment="1">
      <alignment vertical="top"/>
    </xf>
    <xf numFmtId="0" fontId="13" fillId="34" borderId="83" xfId="0" applyFont="1" applyFill="1" applyBorder="1" applyAlignment="1" applyProtection="1">
      <alignment vertical="top" wrapText="1"/>
      <protection locked="0"/>
    </xf>
    <xf numFmtId="0" fontId="60" fillId="34" borderId="15" xfId="0" applyFont="1" applyFill="1" applyBorder="1" applyAlignment="1" applyProtection="1">
      <alignment vertical="top" wrapText="1"/>
      <protection locked="0"/>
    </xf>
    <xf numFmtId="0" fontId="70" fillId="34" borderId="87" xfId="0" applyFont="1" applyFill="1" applyBorder="1" applyAlignment="1">
      <alignment vertical="top" wrapText="1"/>
    </xf>
    <xf numFmtId="0" fontId="70" fillId="34" borderId="14" xfId="0" applyFont="1" applyFill="1" applyBorder="1" applyAlignment="1">
      <alignment vertical="top"/>
    </xf>
    <xf numFmtId="0" fontId="70" fillId="34" borderId="35" xfId="0" applyFont="1" applyFill="1" applyBorder="1" applyAlignment="1">
      <alignment vertical="top"/>
    </xf>
    <xf numFmtId="0" fontId="70" fillId="34" borderId="36" xfId="0" applyFont="1" applyFill="1" applyBorder="1" applyAlignment="1">
      <alignment vertical="top"/>
    </xf>
    <xf numFmtId="0" fontId="59" fillId="34" borderId="98" xfId="0" applyFont="1" applyFill="1" applyBorder="1" applyAlignment="1">
      <alignment vertical="top"/>
    </xf>
    <xf numFmtId="0" fontId="59" fillId="34" borderId="44" xfId="0" applyFont="1" applyFill="1" applyBorder="1" applyAlignment="1">
      <alignment vertical="top"/>
    </xf>
    <xf numFmtId="0" fontId="0" fillId="33" borderId="35" xfId="0" applyFill="1" applyBorder="1" applyAlignment="1">
      <alignment vertical="top" wrapText="1"/>
    </xf>
    <xf numFmtId="0" fontId="0" fillId="33" borderId="36" xfId="0" applyFill="1" applyBorder="1" applyAlignment="1">
      <alignment vertical="top"/>
    </xf>
    <xf numFmtId="0" fontId="0" fillId="33" borderId="63" xfId="0" applyFill="1" applyBorder="1" applyAlignment="1">
      <alignment vertical="top" wrapText="1"/>
    </xf>
    <xf numFmtId="0" fontId="0" fillId="33" borderId="64" xfId="0" applyFill="1" applyBorder="1" applyAlignment="1">
      <alignment vertical="top"/>
    </xf>
    <xf numFmtId="0" fontId="16" fillId="33" borderId="82" xfId="0" applyFont="1" applyFill="1" applyBorder="1" applyAlignment="1">
      <alignment vertical="top" wrapText="1"/>
    </xf>
    <xf numFmtId="0" fontId="24" fillId="33" borderId="53" xfId="0" applyFont="1" applyFill="1" applyBorder="1" applyAlignment="1">
      <alignment vertical="top"/>
    </xf>
    <xf numFmtId="0" fontId="0" fillId="33" borderId="94" xfId="0" applyFill="1" applyBorder="1" applyAlignment="1">
      <alignment vertical="top" wrapText="1"/>
    </xf>
    <xf numFmtId="0" fontId="0" fillId="33" borderId="51" xfId="0" applyFill="1" applyBorder="1" applyAlignment="1">
      <alignment vertical="top"/>
    </xf>
    <xf numFmtId="2" fontId="71" fillId="2" borderId="0" xfId="0" applyNumberFormat="1" applyFont="1" applyFill="1" applyBorder="1" applyAlignment="1">
      <alignment vertical="top"/>
    </xf>
    <xf numFmtId="0" fontId="72" fillId="2" borderId="0" xfId="0" applyFont="1" applyFill="1" applyBorder="1" applyAlignment="1">
      <alignment vertical="top"/>
    </xf>
    <xf numFmtId="0" fontId="13" fillId="33" borderId="82" xfId="0" applyFont="1" applyFill="1" applyBorder="1" applyAlignment="1">
      <alignment horizontal="left" vertical="top" wrapText="1"/>
    </xf>
    <xf numFmtId="0" fontId="61" fillId="33" borderId="53" xfId="0" applyFont="1" applyFill="1" applyBorder="1" applyAlignment="1">
      <alignment horizontal="left" vertical="top"/>
    </xf>
    <xf numFmtId="0" fontId="60" fillId="34" borderId="40" xfId="0" applyFont="1" applyFill="1" applyBorder="1" applyAlignment="1" applyProtection="1">
      <alignment vertical="top"/>
      <protection locked="0"/>
    </xf>
    <xf numFmtId="0" fontId="60" fillId="34" borderId="83" xfId="0" applyFont="1" applyFill="1" applyBorder="1" applyAlignment="1" applyProtection="1">
      <alignment vertical="top"/>
      <protection locked="0"/>
    </xf>
    <xf numFmtId="0" fontId="60" fillId="34" borderId="18" xfId="0" applyFont="1" applyFill="1" applyBorder="1" applyAlignment="1" applyProtection="1">
      <alignment vertical="top"/>
      <protection locked="0"/>
    </xf>
    <xf numFmtId="9" fontId="0" fillId="33" borderId="104" xfId="0" applyNumberFormat="1" applyFill="1" applyBorder="1" applyAlignment="1" applyProtection="1">
      <alignment vertical="top"/>
      <protection locked="0"/>
    </xf>
    <xf numFmtId="0" fontId="0" fillId="0" borderId="105" xfId="0" applyBorder="1" applyAlignment="1" applyProtection="1">
      <alignment vertical="top"/>
      <protection locked="0"/>
    </xf>
    <xf numFmtId="0" fontId="0" fillId="0" borderId="106" xfId="0" applyBorder="1" applyAlignment="1" applyProtection="1">
      <alignment vertical="top"/>
      <protection locked="0"/>
    </xf>
    <xf numFmtId="0" fontId="22" fillId="34" borderId="88" xfId="0" applyFont="1" applyFill="1" applyBorder="1" applyAlignment="1" applyProtection="1">
      <alignment vertical="top"/>
      <protection locked="0"/>
    </xf>
    <xf numFmtId="0" fontId="62" fillId="34" borderId="91" xfId="0" applyFont="1" applyFill="1" applyBorder="1" applyAlignment="1" applyProtection="1">
      <alignment vertical="top"/>
      <protection locked="0"/>
    </xf>
    <xf numFmtId="0" fontId="62" fillId="34" borderId="92" xfId="0" applyFont="1" applyFill="1" applyBorder="1" applyAlignment="1" applyProtection="1">
      <alignment vertical="top"/>
      <protection locked="0"/>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nditional Format" xfId="41"/>
    <cellStyle name="Comma" xfId="42"/>
    <cellStyle name="Comma [0]" xfId="43"/>
    <cellStyle name="Eingabe" xfId="44"/>
    <cellStyle name="Ergebnis" xfId="45"/>
    <cellStyle name="Erklärender Text"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575"/>
          <c:y val="0.08275"/>
          <c:w val="0.13375"/>
          <c:h val="0.701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49007403"/>
        <c:axId val="38413444"/>
      </c:radarChart>
      <c:catAx>
        <c:axId val="4900740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38413444"/>
        <c:crosses val="autoZero"/>
        <c:auto val="0"/>
        <c:lblOffset val="100"/>
        <c:tickLblSkip val="1"/>
        <c:noMultiLvlLbl val="0"/>
      </c:catAx>
      <c:valAx>
        <c:axId val="3841344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49007403"/>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5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57759989"/>
        <c:axId val="50077854"/>
      </c:radarChart>
      <c:catAx>
        <c:axId val="57759989"/>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50077854"/>
        <c:crosses val="autoZero"/>
        <c:auto val="0"/>
        <c:lblOffset val="100"/>
        <c:tickLblSkip val="1"/>
        <c:noMultiLvlLbl val="0"/>
      </c:catAx>
      <c:valAx>
        <c:axId val="5007785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57759989"/>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48047503"/>
        <c:axId val="29774344"/>
      </c:radarChart>
      <c:catAx>
        <c:axId val="4804750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29774344"/>
        <c:crosses val="autoZero"/>
        <c:auto val="0"/>
        <c:lblOffset val="100"/>
        <c:tickLblSkip val="1"/>
        <c:noMultiLvlLbl val="0"/>
      </c:catAx>
      <c:valAx>
        <c:axId val="2977434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48047503"/>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66642505"/>
        <c:axId val="62911634"/>
      </c:radarChart>
      <c:catAx>
        <c:axId val="6664250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62911634"/>
        <c:crosses val="autoZero"/>
        <c:auto val="0"/>
        <c:lblOffset val="100"/>
        <c:tickLblSkip val="1"/>
        <c:noMultiLvlLbl val="0"/>
      </c:catAx>
      <c:valAx>
        <c:axId val="6291163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66642505"/>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29333795"/>
        <c:axId val="62677564"/>
      </c:radarChart>
      <c:catAx>
        <c:axId val="2933379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62677564"/>
        <c:crosses val="autoZero"/>
        <c:auto val="0"/>
        <c:lblOffset val="100"/>
        <c:tickLblSkip val="1"/>
        <c:noMultiLvlLbl val="0"/>
      </c:catAx>
      <c:valAx>
        <c:axId val="6267756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29333795"/>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27227165"/>
        <c:axId val="43717894"/>
      </c:radarChart>
      <c:catAx>
        <c:axId val="27227165"/>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43717894"/>
        <c:crosses val="autoZero"/>
        <c:auto val="0"/>
        <c:lblOffset val="100"/>
        <c:tickLblSkip val="1"/>
        <c:noMultiLvlLbl val="0"/>
      </c:catAx>
      <c:valAx>
        <c:axId val="4371789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27227165"/>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75"/>
          <c:y val="0.082"/>
          <c:w val="0.52025"/>
          <c:h val="0.7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57916727"/>
        <c:axId val="51488496"/>
      </c:radarChart>
      <c:catAx>
        <c:axId val="57916727"/>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51488496"/>
        <c:crosses val="autoZero"/>
        <c:auto val="0"/>
        <c:lblOffset val="100"/>
        <c:tickLblSkip val="1"/>
        <c:noMultiLvlLbl val="0"/>
      </c:catAx>
      <c:valAx>
        <c:axId val="51488496"/>
        <c:scaling>
          <c:orientation val="minMax"/>
          <c:max val="1"/>
          <c:min val="0"/>
        </c:scaling>
        <c:axPos val="l"/>
        <c:majorGridlines/>
        <c:delete val="0"/>
        <c:numFmt formatCode="General" sourceLinked="1"/>
        <c:majorTickMark val="none"/>
        <c:minorTickMark val="none"/>
        <c:tickLblPos val="none"/>
        <c:spPr>
          <a:ln w="12700">
            <a:solidFill>
              <a:srgbClr val="808080"/>
            </a:solidFill>
          </a:ln>
        </c:spPr>
        <c:crossAx val="57916727"/>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5"/>
          <c:y val="0.06925"/>
          <c:w val="0.34825"/>
          <c:h val="0.711"/>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strRef>
          </c:cat>
          <c:val>
            <c:numLit>
              <c:ptCount val="1"/>
              <c:pt idx="0">
                <c:v>0</c:v>
              </c:pt>
            </c:numLit>
          </c:val>
        </c:ser>
        <c:ser>
          <c:idx val="1"/>
          <c:order val="1"/>
          <c:tx>
            <c:strRef>
              <c:f>'CodeMeter Master'!$H$11</c:f>
              <c:strCache>
                <c:ptCount val="1"/>
                <c:pt idx="0">
                  <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333399"/>
                </a:solidFill>
              </a:ln>
            </c:spPr>
            <c:marker>
              <c:symbol val="none"/>
            </c:marker>
          </c:dPt>
          <c:cat>
            <c:strRef>
              <c:f>'CodeMeter Master'!$M$3:$R$3</c:f>
              <c:strCache/>
            </c:strRef>
          </c:cat>
          <c:val>
            <c:numRef>
              <c:f>'CodeMeter Master'!$M$8:$R$8</c:f>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strRef>
          </c:cat>
          <c:val>
            <c:numLit>
              <c:ptCount val="1"/>
              <c:pt idx="0">
                <c:v>0</c:v>
              </c:pt>
            </c:numLit>
          </c:val>
        </c:ser>
        <c:axId val="60743281"/>
        <c:axId val="9818618"/>
      </c:radarChart>
      <c:catAx>
        <c:axId val="60743281"/>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9818618"/>
        <c:crosses val="autoZero"/>
        <c:auto val="0"/>
        <c:lblOffset val="100"/>
        <c:tickLblSkip val="1"/>
        <c:noMultiLvlLbl val="0"/>
      </c:catAx>
      <c:valAx>
        <c:axId val="9818618"/>
        <c:scaling>
          <c:orientation val="minMax"/>
          <c:max val="1"/>
          <c:min val="0"/>
        </c:scaling>
        <c:axPos val="l"/>
        <c:majorGridlines/>
        <c:delete val="0"/>
        <c:numFmt formatCode="General" sourceLinked="1"/>
        <c:majorTickMark val="none"/>
        <c:minorTickMark val="none"/>
        <c:tickLblPos val="none"/>
        <c:spPr>
          <a:ln w="12700">
            <a:solidFill>
              <a:srgbClr val="808080"/>
            </a:solidFill>
          </a:ln>
        </c:spPr>
        <c:crossAx val="60743281"/>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3"/>
          <c:y val="0.1405"/>
          <c:w val="0.1387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10176677"/>
        <c:axId val="24481230"/>
      </c:radarChart>
      <c:catAx>
        <c:axId val="10176677"/>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24481230"/>
        <c:crosses val="autoZero"/>
        <c:auto val="0"/>
        <c:lblOffset val="100"/>
        <c:tickLblSkip val="1"/>
        <c:noMultiLvlLbl val="0"/>
      </c:catAx>
      <c:valAx>
        <c:axId val="24481230"/>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10176677"/>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19004479"/>
        <c:axId val="36822584"/>
      </c:radarChart>
      <c:catAx>
        <c:axId val="19004479"/>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36822584"/>
        <c:crosses val="autoZero"/>
        <c:auto val="0"/>
        <c:lblOffset val="100"/>
        <c:tickLblSkip val="1"/>
        <c:noMultiLvlLbl val="0"/>
      </c:catAx>
      <c:valAx>
        <c:axId val="3682258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19004479"/>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62967801"/>
        <c:axId val="29839298"/>
      </c:radarChart>
      <c:catAx>
        <c:axId val="62967801"/>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29839298"/>
        <c:crosses val="autoZero"/>
        <c:auto val="0"/>
        <c:lblOffset val="100"/>
        <c:tickLblSkip val="1"/>
        <c:noMultiLvlLbl val="0"/>
      </c:catAx>
      <c:valAx>
        <c:axId val="29839298"/>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62967801"/>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118227"/>
        <c:axId val="1064044"/>
      </c:radarChart>
      <c:catAx>
        <c:axId val="118227"/>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1064044"/>
        <c:crosses val="autoZero"/>
        <c:auto val="0"/>
        <c:lblOffset val="100"/>
        <c:tickLblSkip val="1"/>
        <c:noMultiLvlLbl val="0"/>
      </c:catAx>
      <c:valAx>
        <c:axId val="1064044"/>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118227"/>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9576397"/>
        <c:axId val="19078710"/>
      </c:radarChart>
      <c:catAx>
        <c:axId val="9576397"/>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19078710"/>
        <c:crosses val="autoZero"/>
        <c:auto val="0"/>
        <c:lblOffset val="100"/>
        <c:tickLblSkip val="1"/>
        <c:noMultiLvlLbl val="0"/>
      </c:catAx>
      <c:valAx>
        <c:axId val="19078710"/>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9576397"/>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1"/>
          <c:y val="0.1405"/>
          <c:w val="0.162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37490663"/>
        <c:axId val="1871648"/>
      </c:radarChart>
      <c:catAx>
        <c:axId val="3749066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1871648"/>
        <c:crosses val="autoZero"/>
        <c:auto val="0"/>
        <c:lblOffset val="100"/>
        <c:tickLblSkip val="1"/>
        <c:noMultiLvlLbl val="0"/>
      </c:catAx>
      <c:valAx>
        <c:axId val="1871648"/>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37490663"/>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25"/>
          <c:y val="0.1405"/>
          <c:w val="0.15775"/>
          <c:h val="0.7132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16844833"/>
        <c:axId val="17385770"/>
      </c:radarChart>
      <c:catAx>
        <c:axId val="1684483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17385770"/>
        <c:crosses val="autoZero"/>
        <c:auto val="0"/>
        <c:lblOffset val="100"/>
        <c:tickLblSkip val="1"/>
        <c:noMultiLvlLbl val="0"/>
      </c:catAx>
      <c:valAx>
        <c:axId val="17385770"/>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16844833"/>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25"/>
          <c:y val="0.14"/>
          <c:w val="0.1595"/>
          <c:h val="0.70675"/>
        </c:manualLayout>
      </c:layout>
      <c:radarChart>
        <c:radarStyle val="marker"/>
        <c:varyColors val="0"/>
        <c:ser>
          <c:idx val="2"/>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ser>
          <c:idx val="1"/>
          <c:order val="1"/>
          <c:tx>
            <c:strRef>
              <c:f>'CodeMeter Master'!$H$11</c:f>
              <c:strCache>
                <c:ptCount val="1"/>
                <c:pt idx="0">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cat>
            <c:strRef>
              <c:f>'CodeMeter Master'!$M$3:$R$3</c:f>
              <c:strCache>
                <c:ptCount val="6"/>
                <c:pt idx="0">
                  <c:v>Meaning</c:v>
                </c:pt>
                <c:pt idx="1">
                  <c:v>Sustainability</c:v>
                </c:pt>
                <c:pt idx="2">
                  <c:v>Precaution</c:v>
                </c:pt>
                <c:pt idx="3">
                  <c:v>Inclusiveness</c:v>
                </c:pt>
                <c:pt idx="4">
                  <c:v>Excellence</c:v>
                </c:pt>
                <c:pt idx="5">
                  <c:v>Accountability</c:v>
                </c:pt>
              </c:strCache>
            </c:strRef>
          </c:cat>
          <c:val>
            <c:numRef>
              <c:f>'CodeMeter Master'!$M$8:$R$8</c:f>
              <c:numCache>
                <c:ptCount val="6"/>
                <c:pt idx="0">
                  <c:v>1</c:v>
                </c:pt>
                <c:pt idx="1">
                  <c:v>1</c:v>
                </c:pt>
                <c:pt idx="2">
                  <c:v>1</c:v>
                </c:pt>
                <c:pt idx="3">
                  <c:v>0.8421052631578947</c:v>
                </c:pt>
                <c:pt idx="4">
                  <c:v>1</c:v>
                </c:pt>
                <c:pt idx="5">
                  <c:v>1</c:v>
                </c:pt>
              </c:numCache>
            </c:numRef>
          </c:val>
        </c:ser>
        <c:ser>
          <c:idx val="0"/>
          <c:order val="2"/>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'CodeMeter Master'!$M$3:$R$3</c:f>
              <c:strCache>
                <c:ptCount val="6"/>
                <c:pt idx="0">
                  <c:v>Meaning</c:v>
                </c:pt>
                <c:pt idx="1">
                  <c:v>Sustainability</c:v>
                </c:pt>
                <c:pt idx="2">
                  <c:v>Precaution</c:v>
                </c:pt>
                <c:pt idx="3">
                  <c:v>Inclusiveness</c:v>
                </c:pt>
                <c:pt idx="4">
                  <c:v>Excellence</c:v>
                </c:pt>
                <c:pt idx="5">
                  <c:v>Accountability</c:v>
                </c:pt>
              </c:strCache>
            </c:strRef>
          </c:cat>
          <c:val>
            <c:numLit>
              <c:ptCount val="1"/>
              <c:pt idx="0">
                <c:v>0</c:v>
              </c:pt>
            </c:numLit>
          </c:val>
        </c:ser>
        <c:axId val="22254203"/>
        <c:axId val="66070100"/>
      </c:radarChart>
      <c:catAx>
        <c:axId val="22254203"/>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3175">
            <a:solidFill>
              <a:srgbClr val="808080"/>
            </a:solidFill>
          </a:ln>
        </c:spPr>
        <c:crossAx val="66070100"/>
        <c:crosses val="autoZero"/>
        <c:auto val="0"/>
        <c:lblOffset val="100"/>
        <c:tickLblSkip val="1"/>
        <c:noMultiLvlLbl val="0"/>
      </c:catAx>
      <c:valAx>
        <c:axId val="66070100"/>
        <c:scaling>
          <c:orientation val="minMax"/>
          <c:max val="1"/>
          <c:min val="0"/>
        </c:scaling>
        <c:axPos val="l"/>
        <c:majorGridlines/>
        <c:delete val="0"/>
        <c:numFmt formatCode="General" sourceLinked="1"/>
        <c:majorTickMark val="cross"/>
        <c:minorTickMark val="none"/>
        <c:tickLblPos val="none"/>
        <c:spPr>
          <a:ln w="12700">
            <a:solidFill>
              <a:srgbClr val="808080"/>
            </a:solidFill>
          </a:ln>
        </c:spPr>
        <c:crossAx val="22254203"/>
        <c:crossesAt val="1"/>
        <c:crossBetween val="between"/>
        <c:dispUnits/>
        <c:majorUnit val="1"/>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11</xdr:row>
      <xdr:rowOff>190500</xdr:rowOff>
    </xdr:from>
    <xdr:to>
      <xdr:col>9</xdr:col>
      <xdr:colOff>447675</xdr:colOff>
      <xdr:row>22</xdr:row>
      <xdr:rowOff>28575</xdr:rowOff>
    </xdr:to>
    <xdr:grpSp>
      <xdr:nvGrpSpPr>
        <xdr:cNvPr id="1" name="Gruppieren 12"/>
        <xdr:cNvGrpSpPr>
          <a:grpSpLocks/>
        </xdr:cNvGrpSpPr>
      </xdr:nvGrpSpPr>
      <xdr:grpSpPr>
        <a:xfrm>
          <a:off x="8591550" y="2857500"/>
          <a:ext cx="4752975" cy="8477250"/>
          <a:chOff x="8591229" y="2857499"/>
          <a:chExt cx="4753296" cy="2895602"/>
        </a:xfrm>
        <a:solidFill>
          <a:srgbClr val="FFFFFF"/>
        </a:solidFill>
      </xdr:grpSpPr>
      <xdr:grpSp>
        <xdr:nvGrpSpPr>
          <xdr:cNvPr id="2" name="Gruppieren 10"/>
          <xdr:cNvGrpSpPr>
            <a:grpSpLocks noChangeAspect="1"/>
          </xdr:cNvGrpSpPr>
        </xdr:nvGrpSpPr>
        <xdr:grpSpPr>
          <a:xfrm>
            <a:off x="8591229" y="2857499"/>
            <a:ext cx="3765799" cy="2895602"/>
            <a:chOff x="8591229" y="2857499"/>
            <a:chExt cx="2824713" cy="2171701"/>
          </a:xfrm>
          <a:solidFill>
            <a:srgbClr val="FFFFFF"/>
          </a:solidFill>
        </xdr:grpSpPr>
        <xdr:grpSp>
          <xdr:nvGrpSpPr>
            <xdr:cNvPr id="3" name="Gruppieren 7"/>
            <xdr:cNvGrpSpPr>
              <a:grpSpLocks/>
            </xdr:cNvGrpSpPr>
          </xdr:nvGrpSpPr>
          <xdr:grpSpPr>
            <a:xfrm>
              <a:off x="8591229" y="2857499"/>
              <a:ext cx="2824713" cy="2171701"/>
              <a:chOff x="8591229" y="2857499"/>
              <a:chExt cx="2824713" cy="2171701"/>
            </a:xfrm>
            <a:solidFill>
              <a:srgbClr val="FFFFFF"/>
            </a:solidFill>
          </xdr:grpSpPr>
          <xdr:pic>
            <xdr:nvPicPr>
              <xdr:cNvPr id="4" name="Grafik 1" descr="Unbenannt.jpg"/>
              <xdr:cNvPicPr preferRelativeResize="1">
                <a:picLocks noChangeAspect="1"/>
              </xdr:cNvPicPr>
            </xdr:nvPicPr>
            <xdr:blipFill>
              <a:blip r:embed="rId1"/>
              <a:stretch>
                <a:fillRect/>
              </a:stretch>
            </xdr:blipFill>
            <xdr:spPr>
              <a:xfrm>
                <a:off x="8591229" y="2857499"/>
                <a:ext cx="2824713" cy="2171701"/>
              </a:xfrm>
              <a:prstGeom prst="rect">
                <a:avLst/>
              </a:prstGeom>
              <a:noFill/>
              <a:ln w="9525" cmpd="sng">
                <a:noFill/>
              </a:ln>
            </xdr:spPr>
          </xdr:pic>
          <xdr:sp>
            <xdr:nvSpPr>
              <xdr:cNvPr id="5" name="Ellipse 4"/>
              <xdr:cNvSpPr>
                <a:spLocks/>
              </xdr:cNvSpPr>
            </xdr:nvSpPr>
            <xdr:spPr>
              <a:xfrm>
                <a:off x="9598239" y="3914574"/>
                <a:ext cx="564236" cy="592874"/>
              </a:xfrm>
              <a:prstGeom prst="ellipse">
                <a:avLst/>
              </a:prstGeom>
              <a:noFill/>
              <a:ln w="2540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latin typeface="Calibri"/>
                    <a:ea typeface="Calibri"/>
                    <a:cs typeface="Calibri"/>
                  </a:rPr>
                  <a:t>2</a:t>
                </a:r>
              </a:p>
            </xdr:txBody>
          </xdr:sp>
        </xdr:grpSp>
        <xdr:sp>
          <xdr:nvSpPr>
            <xdr:cNvPr id="6" name="Ellipse 9"/>
            <xdr:cNvSpPr>
              <a:spLocks noChangeAspect="1"/>
            </xdr:cNvSpPr>
          </xdr:nvSpPr>
          <xdr:spPr>
            <a:xfrm>
              <a:off x="10906081" y="3464489"/>
              <a:ext cx="378512" cy="400136"/>
            </a:xfrm>
            <a:prstGeom prst="ellipse">
              <a:avLst/>
            </a:prstGeom>
            <a:noFill/>
            <a:ln w="2540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latin typeface="Calibri"/>
                  <a:ea typeface="Calibri"/>
                  <a:cs typeface="Calibri"/>
                </a:rPr>
                <a:t>3</a:t>
              </a:r>
            </a:p>
          </xdr:txBody>
        </xdr:sp>
      </xdr:grpSp>
      <xdr:graphicFrame>
        <xdr:nvGraphicFramePr>
          <xdr:cNvPr id="7" name="Diagramm 11"/>
          <xdr:cNvGraphicFramePr/>
        </xdr:nvGraphicFramePr>
        <xdr:xfrm>
          <a:off x="9915022" y="3609632"/>
          <a:ext cx="3429503" cy="666712"/>
        </xdr:xfrm>
        <a:graphic>
          <a:graphicData uri="http://schemas.openxmlformats.org/drawingml/2006/chart">
            <c:chart xmlns:c="http://schemas.openxmlformats.org/drawingml/2006/chart" r:id="rId2"/>
          </a:graphicData>
        </a:graphic>
      </xdr:graphicFrame>
    </xdr:grpSp>
    <xdr:clientData/>
  </xdr:twoCellAnchor>
  <xdr:twoCellAnchor>
    <xdr:from>
      <xdr:col>3</xdr:col>
      <xdr:colOff>466725</xdr:colOff>
      <xdr:row>21</xdr:row>
      <xdr:rowOff>38100</xdr:rowOff>
    </xdr:from>
    <xdr:to>
      <xdr:col>6</xdr:col>
      <xdr:colOff>161925</xdr:colOff>
      <xdr:row>22</xdr:row>
      <xdr:rowOff>66675</xdr:rowOff>
    </xdr:to>
    <xdr:sp>
      <xdr:nvSpPr>
        <xdr:cNvPr id="8" name="Rechteck 13"/>
        <xdr:cNvSpPr>
          <a:spLocks/>
        </xdr:cNvSpPr>
      </xdr:nvSpPr>
      <xdr:spPr>
        <a:xfrm>
          <a:off x="8791575" y="10963275"/>
          <a:ext cx="1981200" cy="40957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Calibri"/>
              <a:ea typeface="Calibri"/>
              <a:cs typeface="Calibri"/>
            </a:rPr>
            <a:t>1</a:t>
          </a:r>
        </a:p>
      </xdr:txBody>
    </xdr:sp>
    <xdr:clientData/>
  </xdr:twoCellAnchor>
  <xdr:twoCellAnchor>
    <xdr:from>
      <xdr:col>3</xdr:col>
      <xdr:colOff>381000</xdr:colOff>
      <xdr:row>19</xdr:row>
      <xdr:rowOff>28575</xdr:rowOff>
    </xdr:from>
    <xdr:to>
      <xdr:col>8</xdr:col>
      <xdr:colOff>95250</xdr:colOff>
      <xdr:row>20</xdr:row>
      <xdr:rowOff>304800</xdr:rowOff>
    </xdr:to>
    <xdr:sp>
      <xdr:nvSpPr>
        <xdr:cNvPr id="9" name="Rechteck 15"/>
        <xdr:cNvSpPr>
          <a:spLocks/>
        </xdr:cNvSpPr>
      </xdr:nvSpPr>
      <xdr:spPr>
        <a:xfrm>
          <a:off x="8705850" y="10382250"/>
          <a:ext cx="3524250" cy="46672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Calibri"/>
              <a:ea typeface="Calibri"/>
              <a:cs typeface="Calibri"/>
            </a:rPr>
            <a:t>4</a:t>
          </a:r>
        </a:p>
      </xdr:txBody>
    </xdr:sp>
    <xdr:clientData/>
  </xdr:twoCellAnchor>
  <xdr:twoCellAnchor>
    <xdr:from>
      <xdr:col>2</xdr:col>
      <xdr:colOff>276225</xdr:colOff>
      <xdr:row>26</xdr:row>
      <xdr:rowOff>85725</xdr:rowOff>
    </xdr:from>
    <xdr:to>
      <xdr:col>2</xdr:col>
      <xdr:colOff>409575</xdr:colOff>
      <xdr:row>30</xdr:row>
      <xdr:rowOff>171450</xdr:rowOff>
    </xdr:to>
    <xdr:sp>
      <xdr:nvSpPr>
        <xdr:cNvPr id="10" name="Gerade Verbindung mit Pfeil 17"/>
        <xdr:cNvSpPr>
          <a:spLocks/>
        </xdr:cNvSpPr>
      </xdr:nvSpPr>
      <xdr:spPr>
        <a:xfrm rot="16200000" flipH="1">
          <a:off x="847725" y="12344400"/>
          <a:ext cx="133350" cy="847725"/>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3</xdr:row>
      <xdr:rowOff>95250</xdr:rowOff>
    </xdr:from>
    <xdr:to>
      <xdr:col>13</xdr:col>
      <xdr:colOff>104775</xdr:colOff>
      <xdr:row>4</xdr:row>
      <xdr:rowOff>1362075</xdr:rowOff>
    </xdr:to>
    <xdr:graphicFrame>
      <xdr:nvGraphicFramePr>
        <xdr:cNvPr id="1" name="Diagramm 1"/>
        <xdr:cNvGraphicFramePr/>
      </xdr:nvGraphicFramePr>
      <xdr:xfrm>
        <a:off x="5505450" y="619125"/>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1276350</xdr:colOff>
      <xdr:row>3</xdr:row>
      <xdr:rowOff>76200</xdr:rowOff>
    </xdr:from>
    <xdr:to>
      <xdr:col>13</xdr:col>
      <xdr:colOff>209550</xdr:colOff>
      <xdr:row>4</xdr:row>
      <xdr:rowOff>1133475</xdr:rowOff>
    </xdr:to>
    <xdr:graphicFrame>
      <xdr:nvGraphicFramePr>
        <xdr:cNvPr id="1" name="Diagramm 1"/>
        <xdr:cNvGraphicFramePr/>
      </xdr:nvGraphicFramePr>
      <xdr:xfrm>
        <a:off x="5962650" y="600075"/>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3</xdr:row>
      <xdr:rowOff>38100</xdr:rowOff>
    </xdr:from>
    <xdr:to>
      <xdr:col>13</xdr:col>
      <xdr:colOff>123825</xdr:colOff>
      <xdr:row>4</xdr:row>
      <xdr:rowOff>1295400</xdr:rowOff>
    </xdr:to>
    <xdr:graphicFrame>
      <xdr:nvGraphicFramePr>
        <xdr:cNvPr id="1" name="Diagramm 1"/>
        <xdr:cNvGraphicFramePr/>
      </xdr:nvGraphicFramePr>
      <xdr:xfrm>
        <a:off x="5314950" y="571500"/>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3</xdr:row>
      <xdr:rowOff>95250</xdr:rowOff>
    </xdr:from>
    <xdr:to>
      <xdr:col>13</xdr:col>
      <xdr:colOff>95250</xdr:colOff>
      <xdr:row>4</xdr:row>
      <xdr:rowOff>1152525</xdr:rowOff>
    </xdr:to>
    <xdr:graphicFrame>
      <xdr:nvGraphicFramePr>
        <xdr:cNvPr id="1" name="Diagramm 1"/>
        <xdr:cNvGraphicFramePr/>
      </xdr:nvGraphicFramePr>
      <xdr:xfrm>
        <a:off x="5505450" y="628650"/>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3</xdr:row>
      <xdr:rowOff>47625</xdr:rowOff>
    </xdr:from>
    <xdr:to>
      <xdr:col>13</xdr:col>
      <xdr:colOff>152400</xdr:colOff>
      <xdr:row>4</xdr:row>
      <xdr:rowOff>1304925</xdr:rowOff>
    </xdr:to>
    <xdr:graphicFrame>
      <xdr:nvGraphicFramePr>
        <xdr:cNvPr id="1" name="Diagramm 1"/>
        <xdr:cNvGraphicFramePr/>
      </xdr:nvGraphicFramePr>
      <xdr:xfrm>
        <a:off x="4981575" y="552450"/>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28575</xdr:rowOff>
    </xdr:from>
    <xdr:to>
      <xdr:col>8</xdr:col>
      <xdr:colOff>771525</xdr:colOff>
      <xdr:row>26</xdr:row>
      <xdr:rowOff>161925</xdr:rowOff>
    </xdr:to>
    <xdr:graphicFrame>
      <xdr:nvGraphicFramePr>
        <xdr:cNvPr id="1" name="Diagramm 1"/>
        <xdr:cNvGraphicFramePr/>
      </xdr:nvGraphicFramePr>
      <xdr:xfrm>
        <a:off x="152400" y="1914525"/>
        <a:ext cx="6276975" cy="4524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5695950</xdr:colOff>
      <xdr:row>11</xdr:row>
      <xdr:rowOff>0</xdr:rowOff>
    </xdr:to>
    <xdr:graphicFrame>
      <xdr:nvGraphicFramePr>
        <xdr:cNvPr id="1" name="Diagramm 1"/>
        <xdr:cNvGraphicFramePr/>
      </xdr:nvGraphicFramePr>
      <xdr:xfrm>
        <a:off x="714375" y="0"/>
        <a:ext cx="5591175" cy="2781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752475</xdr:colOff>
      <xdr:row>3</xdr:row>
      <xdr:rowOff>47625</xdr:rowOff>
    </xdr:from>
    <xdr:to>
      <xdr:col>20</xdr:col>
      <xdr:colOff>142875</xdr:colOff>
      <xdr:row>4</xdr:row>
      <xdr:rowOff>1219200</xdr:rowOff>
    </xdr:to>
    <xdr:graphicFrame>
      <xdr:nvGraphicFramePr>
        <xdr:cNvPr id="1" name="Diagramm 2"/>
        <xdr:cNvGraphicFramePr/>
      </xdr:nvGraphicFramePr>
      <xdr:xfrm>
        <a:off x="13134975" y="571500"/>
        <a:ext cx="7143750" cy="1466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3</xdr:row>
      <xdr:rowOff>38100</xdr:rowOff>
    </xdr:from>
    <xdr:to>
      <xdr:col>13</xdr:col>
      <xdr:colOff>352425</xdr:colOff>
      <xdr:row>4</xdr:row>
      <xdr:rowOff>1095375</xdr:rowOff>
    </xdr:to>
    <xdr:graphicFrame>
      <xdr:nvGraphicFramePr>
        <xdr:cNvPr id="1" name="Diagramm 2"/>
        <xdr:cNvGraphicFramePr/>
      </xdr:nvGraphicFramePr>
      <xdr:xfrm>
        <a:off x="5629275" y="590550"/>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3</xdr:row>
      <xdr:rowOff>133350</xdr:rowOff>
    </xdr:from>
    <xdr:to>
      <xdr:col>13</xdr:col>
      <xdr:colOff>200025</xdr:colOff>
      <xdr:row>4</xdr:row>
      <xdr:rowOff>1390650</xdr:rowOff>
    </xdr:to>
    <xdr:graphicFrame>
      <xdr:nvGraphicFramePr>
        <xdr:cNvPr id="1" name="Diagramm 2"/>
        <xdr:cNvGraphicFramePr/>
      </xdr:nvGraphicFramePr>
      <xdr:xfrm>
        <a:off x="6181725" y="657225"/>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3</xdr:row>
      <xdr:rowOff>66675</xdr:rowOff>
    </xdr:from>
    <xdr:to>
      <xdr:col>12</xdr:col>
      <xdr:colOff>447675</xdr:colOff>
      <xdr:row>4</xdr:row>
      <xdr:rowOff>1323975</xdr:rowOff>
    </xdr:to>
    <xdr:graphicFrame>
      <xdr:nvGraphicFramePr>
        <xdr:cNvPr id="1" name="Diagramm 2"/>
        <xdr:cNvGraphicFramePr/>
      </xdr:nvGraphicFramePr>
      <xdr:xfrm>
        <a:off x="5391150" y="609600"/>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3</xdr:row>
      <xdr:rowOff>38100</xdr:rowOff>
    </xdr:from>
    <xdr:to>
      <xdr:col>12</xdr:col>
      <xdr:colOff>514350</xdr:colOff>
      <xdr:row>5</xdr:row>
      <xdr:rowOff>19050</xdr:rowOff>
    </xdr:to>
    <xdr:graphicFrame>
      <xdr:nvGraphicFramePr>
        <xdr:cNvPr id="1" name="Diagramm 2"/>
        <xdr:cNvGraphicFramePr/>
      </xdr:nvGraphicFramePr>
      <xdr:xfrm>
        <a:off x="5133975" y="561975"/>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1333500</xdr:colOff>
      <xdr:row>3</xdr:row>
      <xdr:rowOff>171450</xdr:rowOff>
    </xdr:from>
    <xdr:to>
      <xdr:col>13</xdr:col>
      <xdr:colOff>66675</xdr:colOff>
      <xdr:row>4</xdr:row>
      <xdr:rowOff>1428750</xdr:rowOff>
    </xdr:to>
    <xdr:graphicFrame>
      <xdr:nvGraphicFramePr>
        <xdr:cNvPr id="1" name="Diagramm 1"/>
        <xdr:cNvGraphicFramePr/>
      </xdr:nvGraphicFramePr>
      <xdr:xfrm>
        <a:off x="5753100" y="676275"/>
        <a:ext cx="6143625" cy="1466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9525</xdr:rowOff>
    </xdr:from>
    <xdr:to>
      <xdr:col>14</xdr:col>
      <xdr:colOff>104775</xdr:colOff>
      <xdr:row>5</xdr:row>
      <xdr:rowOff>57150</xdr:rowOff>
    </xdr:to>
    <xdr:graphicFrame>
      <xdr:nvGraphicFramePr>
        <xdr:cNvPr id="1" name="Diagramm 1"/>
        <xdr:cNvGraphicFramePr/>
      </xdr:nvGraphicFramePr>
      <xdr:xfrm>
        <a:off x="5267325" y="533400"/>
        <a:ext cx="6334125" cy="1466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3</xdr:row>
      <xdr:rowOff>28575</xdr:rowOff>
    </xdr:from>
    <xdr:to>
      <xdr:col>12</xdr:col>
      <xdr:colOff>438150</xdr:colOff>
      <xdr:row>5</xdr:row>
      <xdr:rowOff>0</xdr:rowOff>
    </xdr:to>
    <xdr:graphicFrame>
      <xdr:nvGraphicFramePr>
        <xdr:cNvPr id="1" name="Diagramm 1"/>
        <xdr:cNvGraphicFramePr/>
      </xdr:nvGraphicFramePr>
      <xdr:xfrm>
        <a:off x="5486400" y="581025"/>
        <a:ext cx="6143625" cy="1457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6.x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C26"/>
  <sheetViews>
    <sheetView zoomScalePageLayoutView="0" workbookViewId="0" topLeftCell="A1">
      <selection activeCell="C24" sqref="C24"/>
    </sheetView>
  </sheetViews>
  <sheetFormatPr defaultColWidth="11.421875" defaultRowHeight="15"/>
  <cols>
    <col min="1" max="1" width="3.57421875" style="204" customWidth="1"/>
    <col min="2" max="2" width="5.00390625" style="204" customWidth="1"/>
    <col min="3" max="3" width="116.28125" style="206" customWidth="1"/>
    <col min="4" max="16384" width="11.421875" style="204" customWidth="1"/>
  </cols>
  <sheetData>
    <row r="2" spans="2:3" ht="15">
      <c r="B2" s="455" t="s">
        <v>128</v>
      </c>
      <c r="C2" s="456"/>
    </row>
    <row r="4" spans="2:3" ht="15">
      <c r="B4" s="457" t="s">
        <v>129</v>
      </c>
      <c r="C4" s="458"/>
    </row>
    <row r="5" spans="2:3" ht="15">
      <c r="B5" s="205"/>
      <c r="C5" s="205"/>
    </row>
    <row r="6" spans="2:3" ht="15">
      <c r="B6" s="459" t="s">
        <v>119</v>
      </c>
      <c r="C6" s="459"/>
    </row>
    <row r="8" spans="2:3" ht="30">
      <c r="B8" s="203">
        <v>1</v>
      </c>
      <c r="C8" s="202" t="s">
        <v>121</v>
      </c>
    </row>
    <row r="9" spans="2:3" ht="30">
      <c r="B9" s="203">
        <v>2</v>
      </c>
      <c r="C9" s="202" t="s">
        <v>125</v>
      </c>
    </row>
    <row r="10" spans="2:3" ht="30">
      <c r="B10" s="203">
        <v>3</v>
      </c>
      <c r="C10" s="202" t="s">
        <v>126</v>
      </c>
    </row>
    <row r="11" spans="2:3" ht="15">
      <c r="B11" s="203">
        <v>4</v>
      </c>
      <c r="C11" s="202" t="s">
        <v>122</v>
      </c>
    </row>
    <row r="12" ht="15"/>
    <row r="13" spans="2:3" ht="409.5">
      <c r="B13" s="453" t="s">
        <v>118</v>
      </c>
      <c r="C13" s="454"/>
    </row>
    <row r="14" ht="15"/>
    <row r="15" spans="2:3" ht="60">
      <c r="B15" s="203" t="s">
        <v>120</v>
      </c>
      <c r="C15" s="202" t="s">
        <v>131</v>
      </c>
    </row>
    <row r="16" spans="2:3" ht="30">
      <c r="B16" s="203" t="s">
        <v>120</v>
      </c>
      <c r="C16" s="202" t="s">
        <v>130</v>
      </c>
    </row>
    <row r="17" spans="2:3" ht="30">
      <c r="B17" s="203" t="s">
        <v>120</v>
      </c>
      <c r="C17" s="202" t="s">
        <v>127</v>
      </c>
    </row>
    <row r="18" ht="15"/>
    <row r="19" spans="2:3" ht="30.75" customHeight="1">
      <c r="B19" s="452" t="s">
        <v>171</v>
      </c>
      <c r="C19" s="453"/>
    </row>
    <row r="20" ht="15"/>
    <row r="21" spans="2:3" ht="30">
      <c r="B21" s="203" t="s">
        <v>120</v>
      </c>
      <c r="C21" s="202" t="s">
        <v>124</v>
      </c>
    </row>
    <row r="22" spans="2:3" ht="30">
      <c r="B22" s="203" t="s">
        <v>120</v>
      </c>
      <c r="C22" s="202" t="s">
        <v>123</v>
      </c>
    </row>
    <row r="23" spans="2:3" ht="30">
      <c r="B23" s="203" t="s">
        <v>120</v>
      </c>
      <c r="C23" s="202" t="s">
        <v>172</v>
      </c>
    </row>
    <row r="26" ht="15">
      <c r="B26" s="414" t="s">
        <v>173</v>
      </c>
    </row>
  </sheetData>
  <sheetProtection password="8A3B" sheet="1" objects="1" scenarios="1" selectLockedCells="1" selectUnlockedCells="1"/>
  <mergeCells count="5">
    <mergeCell ref="B19:C19"/>
    <mergeCell ref="B13:C13"/>
    <mergeCell ref="B2:C2"/>
    <mergeCell ref="B4:C4"/>
    <mergeCell ref="B6:C6"/>
  </mergeCell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P11"/>
  <sheetViews>
    <sheetView zoomScalePageLayoutView="0" workbookViewId="0" topLeftCell="A1">
      <selection activeCell="J8" sqref="J8"/>
    </sheetView>
  </sheetViews>
  <sheetFormatPr defaultColWidth="11.421875" defaultRowHeight="15"/>
  <cols>
    <col min="1" max="1" width="2.140625" style="0" customWidth="1"/>
    <col min="2" max="2" width="58.57421875" style="0" customWidth="1"/>
    <col min="3" max="3" width="7.57421875" style="0" customWidth="1"/>
    <col min="4" max="4" width="22.00390625" style="0" bestFit="1" customWidth="1"/>
    <col min="5" max="5" width="13.7109375" style="0" bestFit="1" customWidth="1"/>
    <col min="6" max="6" width="9.28125" style="0" hidden="1" customWidth="1"/>
    <col min="7" max="7" width="5.7109375" style="0" hidden="1" customWidth="1"/>
    <col min="8" max="8" width="6.7109375" style="0" hidden="1" customWidth="1"/>
    <col min="9" max="9" width="8.7109375" style="0" hidden="1" customWidth="1"/>
    <col min="10" max="10" width="44.7109375" style="0" customWidth="1"/>
    <col min="11" max="16" width="8.140625" style="0" customWidth="1"/>
  </cols>
  <sheetData>
    <row r="1" ht="9"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81" t="str">
        <f>'CodeMeter Master'!H13</f>
        <v>Principle</v>
      </c>
      <c r="G3" s="15" t="str">
        <f>'CodeMeter Master'!I13</f>
        <v>Pts</v>
      </c>
      <c r="H3" s="19" t="str">
        <f>'CodeMeter Master'!J13</f>
        <v>max.</v>
      </c>
      <c r="I3" s="19" t="str">
        <f>'CodeMeter Master'!K13</f>
        <v>achieved</v>
      </c>
      <c r="J3" s="83"/>
      <c r="K3" s="589" t="str">
        <f>'CodeMeter Master'!M13</f>
        <v>Will be presented if tick is not set at the question.</v>
      </c>
      <c r="L3" s="590"/>
      <c r="M3" s="590"/>
      <c r="N3" s="590"/>
      <c r="O3" s="590"/>
      <c r="P3" s="591"/>
    </row>
    <row r="4" spans="2:16" ht="15.75" thickTop="1">
      <c r="B4" s="595" t="str">
        <f>'CodeMeter Master'!C60</f>
        <v>4.1.16 Prohibition of non-therapeutic enhancement of humans</v>
      </c>
      <c r="C4" s="596"/>
      <c r="D4" s="235"/>
      <c r="E4" s="236"/>
      <c r="F4" s="237"/>
      <c r="G4" s="238"/>
      <c r="H4" s="238"/>
      <c r="I4" s="239"/>
      <c r="J4" s="240"/>
      <c r="K4" s="592"/>
      <c r="L4" s="593"/>
      <c r="M4" s="593"/>
      <c r="N4" s="593"/>
      <c r="O4" s="593"/>
      <c r="P4" s="594"/>
    </row>
    <row r="5" spans="2:16" ht="113.25" customHeight="1">
      <c r="B5" s="587" t="str">
        <f>'CodeMeter Master'!C61</f>
        <v>N&amp;N research organisations should not undertake research aiming for non-therapeutic enhancement of human beings leading to addiction or solely for the illicit enhancement of the performance of the human body.</v>
      </c>
      <c r="C5" s="588"/>
      <c r="D5" s="75"/>
      <c r="E5" s="7"/>
      <c r="F5" s="80"/>
      <c r="G5" s="16"/>
      <c r="H5" s="16"/>
      <c r="I5" s="82"/>
      <c r="J5" s="234"/>
      <c r="K5" s="231"/>
      <c r="L5" s="232"/>
      <c r="M5" s="232"/>
      <c r="N5" s="232"/>
      <c r="O5" s="232"/>
      <c r="P5" s="233"/>
    </row>
    <row r="6" spans="2:16" ht="75" customHeight="1">
      <c r="B6" s="570" t="s">
        <v>144</v>
      </c>
      <c r="C6" s="573"/>
      <c r="D6" s="584" t="s">
        <v>145</v>
      </c>
      <c r="E6" s="150" t="s">
        <v>166</v>
      </c>
      <c r="F6" s="313">
        <v>0.5</v>
      </c>
      <c r="G6" s="153">
        <v>1</v>
      </c>
      <c r="H6" s="153">
        <v>0.5</v>
      </c>
      <c r="I6" s="314">
        <v>0.5</v>
      </c>
      <c r="J6" s="315" t="s">
        <v>49</v>
      </c>
      <c r="K6" s="564" t="s">
        <v>27</v>
      </c>
      <c r="L6" s="576"/>
      <c r="M6" s="576"/>
      <c r="N6" s="576"/>
      <c r="O6" s="576"/>
      <c r="P6" s="577"/>
    </row>
    <row r="7" spans="2:16" ht="75">
      <c r="B7" s="571"/>
      <c r="C7" s="574"/>
      <c r="D7" s="585"/>
      <c r="E7" s="175" t="s">
        <v>153</v>
      </c>
      <c r="F7" s="316">
        <v>0.5</v>
      </c>
      <c r="G7" s="190">
        <v>1</v>
      </c>
      <c r="H7" s="190">
        <v>0.5</v>
      </c>
      <c r="I7" s="317">
        <v>0.5</v>
      </c>
      <c r="J7" s="315" t="s">
        <v>48</v>
      </c>
      <c r="K7" s="578"/>
      <c r="L7" s="579"/>
      <c r="M7" s="579"/>
      <c r="N7" s="579"/>
      <c r="O7" s="579"/>
      <c r="P7" s="580"/>
    </row>
    <row r="8" spans="2:16" ht="90.75" thickBot="1">
      <c r="B8" s="572"/>
      <c r="C8" s="575"/>
      <c r="D8" s="586"/>
      <c r="E8" s="155" t="s">
        <v>161</v>
      </c>
      <c r="F8" s="318">
        <v>0.5</v>
      </c>
      <c r="G8" s="157">
        <v>1</v>
      </c>
      <c r="H8" s="157">
        <v>0.5</v>
      </c>
      <c r="I8" s="319">
        <v>0.5</v>
      </c>
      <c r="J8" s="320" t="s">
        <v>51</v>
      </c>
      <c r="K8" s="581"/>
      <c r="L8" s="582"/>
      <c r="M8" s="582"/>
      <c r="N8" s="582"/>
      <c r="O8" s="582"/>
      <c r="P8" s="583"/>
    </row>
    <row r="9" ht="15.75" thickBot="1"/>
    <row r="10" spans="2:16" ht="15.75" thickBot="1">
      <c r="B10" s="488" t="s">
        <v>117</v>
      </c>
      <c r="C10" s="489"/>
      <c r="D10" s="489"/>
      <c r="E10" s="489"/>
      <c r="F10" s="489"/>
      <c r="G10" s="489"/>
      <c r="H10" s="489"/>
      <c r="I10" s="489"/>
      <c r="J10" s="489"/>
      <c r="K10" s="489"/>
      <c r="L10" s="489"/>
      <c r="M10" s="489"/>
      <c r="N10" s="489"/>
      <c r="O10" s="489"/>
      <c r="P10" s="490"/>
    </row>
    <row r="11" spans="2:16" ht="130.5" customHeight="1" thickBot="1">
      <c r="B11" s="491"/>
      <c r="C11" s="492"/>
      <c r="D11" s="492"/>
      <c r="E11" s="492"/>
      <c r="F11" s="492"/>
      <c r="G11" s="492"/>
      <c r="H11" s="492"/>
      <c r="I11" s="492"/>
      <c r="J11" s="492"/>
      <c r="K11" s="492"/>
      <c r="L11" s="492"/>
      <c r="M11" s="492"/>
      <c r="N11" s="492"/>
      <c r="O11" s="492"/>
      <c r="P11" s="493"/>
    </row>
  </sheetData>
  <sheetProtection password="8A3B" sheet="1" objects="1" scenarios="1" selectLockedCells="1"/>
  <protectedRanges>
    <protectedRange sqref="B11:P11" name="Comments"/>
  </protectedRanges>
  <mergeCells count="13">
    <mergeCell ref="B5:C5"/>
    <mergeCell ref="E2:E3"/>
    <mergeCell ref="K2:P2"/>
    <mergeCell ref="K3:P3"/>
    <mergeCell ref="K4:P4"/>
    <mergeCell ref="B4:C4"/>
    <mergeCell ref="B2:C3"/>
    <mergeCell ref="B10:P10"/>
    <mergeCell ref="B11:P11"/>
    <mergeCell ref="B6:B8"/>
    <mergeCell ref="C6:C8"/>
    <mergeCell ref="K6:P8"/>
    <mergeCell ref="D6:D8"/>
  </mergeCells>
  <printOptions/>
  <pageMargins left="0.7" right="0.7" top="0.787401575" bottom="0.7874015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dimension ref="B2:P11"/>
  <sheetViews>
    <sheetView zoomScalePageLayoutView="0" workbookViewId="0" topLeftCell="A1">
      <selection activeCell="B6" sqref="B6:B8"/>
    </sheetView>
  </sheetViews>
  <sheetFormatPr defaultColWidth="11.421875" defaultRowHeight="15"/>
  <cols>
    <col min="1" max="1" width="1.57421875" style="42" customWidth="1"/>
    <col min="2" max="2" width="61.140625" style="42" customWidth="1"/>
    <col min="3" max="3" width="7.57421875" style="42" customWidth="1"/>
    <col min="4" max="4" width="22.00390625" style="42" bestFit="1" customWidth="1"/>
    <col min="5" max="5" width="15.00390625" style="42" customWidth="1"/>
    <col min="6" max="6" width="9.28125" style="42" hidden="1" customWidth="1"/>
    <col min="7" max="7" width="5.7109375" style="42" hidden="1" customWidth="1"/>
    <col min="8" max="8" width="6.7109375" style="42" hidden="1" customWidth="1"/>
    <col min="9" max="9" width="8.7109375" style="42" hidden="1" customWidth="1"/>
    <col min="10" max="10" width="51.421875" style="42" customWidth="1"/>
    <col min="11" max="16" width="6.57421875" style="42" customWidth="1"/>
    <col min="17" max="16384" width="11.421875" style="42" customWidth="1"/>
  </cols>
  <sheetData>
    <row r="1" ht="9"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32.25" customHeight="1" thickTop="1">
      <c r="B4" s="460" t="str">
        <f>'CodeMeter Master'!C66</f>
        <v>4.1.17 Intrusion of nano-objects in humans, inclusion in food, cosmetics, toys</v>
      </c>
      <c r="C4" s="512"/>
      <c r="D4" s="213"/>
      <c r="E4" s="212"/>
      <c r="F4" s="225"/>
      <c r="G4" s="226"/>
      <c r="H4" s="226"/>
      <c r="I4" s="227"/>
      <c r="J4" s="228"/>
      <c r="K4" s="533"/>
      <c r="L4" s="556"/>
      <c r="M4" s="556"/>
      <c r="N4" s="556"/>
      <c r="O4" s="556"/>
      <c r="P4" s="557"/>
    </row>
    <row r="5" spans="2:16" ht="94.5" customHeight="1">
      <c r="B5" s="530" t="str">
        <f>'CodeMeter Master'!C67</f>
        <v>As long as risk assessment studies on long-term safety is not available, research involving deliberate intrusion of nano-objects into the human body, their inclusion in food (especially in food for babies), feed, toys, cosmetics and other products that may lead to exposure to humans and the environment, should be avoided.</v>
      </c>
      <c r="C5" s="531"/>
      <c r="D5" s="49"/>
      <c r="E5" s="46"/>
      <c r="F5" s="60"/>
      <c r="G5" s="48"/>
      <c r="H5" s="48"/>
      <c r="I5" s="68"/>
      <c r="J5" s="69"/>
      <c r="K5" s="241"/>
      <c r="L5" s="70"/>
      <c r="M5" s="70"/>
      <c r="N5" s="70"/>
      <c r="O5" s="70"/>
      <c r="P5" s="69"/>
    </row>
    <row r="6" spans="2:16" ht="63" customHeight="1">
      <c r="B6" s="597" t="s">
        <v>50</v>
      </c>
      <c r="C6" s="561"/>
      <c r="D6" s="553" t="s">
        <v>146</v>
      </c>
      <c r="E6" s="306" t="s">
        <v>160</v>
      </c>
      <c r="F6" s="321">
        <v>0.75</v>
      </c>
      <c r="G6" s="245">
        <v>1</v>
      </c>
      <c r="H6" s="245">
        <v>0.75</v>
      </c>
      <c r="I6" s="322">
        <v>0.75</v>
      </c>
      <c r="J6" s="323" t="s">
        <v>49</v>
      </c>
      <c r="K6" s="519" t="s">
        <v>28</v>
      </c>
      <c r="L6" s="520"/>
      <c r="M6" s="520"/>
      <c r="N6" s="520"/>
      <c r="O6" s="520"/>
      <c r="P6" s="521"/>
    </row>
    <row r="7" spans="2:16" ht="78.75">
      <c r="B7" s="598"/>
      <c r="C7" s="600"/>
      <c r="D7" s="554"/>
      <c r="E7" s="324" t="s">
        <v>165</v>
      </c>
      <c r="F7" s="325">
        <v>0.5</v>
      </c>
      <c r="G7" s="326">
        <v>1</v>
      </c>
      <c r="H7" s="326">
        <v>0.5</v>
      </c>
      <c r="I7" s="327">
        <v>0.5</v>
      </c>
      <c r="J7" s="328" t="s">
        <v>51</v>
      </c>
      <c r="K7" s="522"/>
      <c r="L7" s="523"/>
      <c r="M7" s="523"/>
      <c r="N7" s="523"/>
      <c r="O7" s="523"/>
      <c r="P7" s="524"/>
    </row>
    <row r="8" spans="2:16" ht="95.25" thickBot="1">
      <c r="B8" s="599"/>
      <c r="C8" s="544"/>
      <c r="D8" s="555"/>
      <c r="E8" s="297" t="s">
        <v>167</v>
      </c>
      <c r="F8" s="298">
        <v>0.5</v>
      </c>
      <c r="G8" s="251">
        <v>1</v>
      </c>
      <c r="H8" s="251">
        <v>0.5</v>
      </c>
      <c r="I8" s="329">
        <v>0.5</v>
      </c>
      <c r="J8" s="300" t="s">
        <v>52</v>
      </c>
      <c r="K8" s="525"/>
      <c r="L8" s="526"/>
      <c r="M8" s="526"/>
      <c r="N8" s="526"/>
      <c r="O8" s="526"/>
      <c r="P8" s="527"/>
    </row>
    <row r="9" ht="16.5" thickBot="1"/>
    <row r="10" spans="2:16" ht="16.5" thickBot="1">
      <c r="B10" s="488" t="s">
        <v>117</v>
      </c>
      <c r="C10" s="489"/>
      <c r="D10" s="489"/>
      <c r="E10" s="489"/>
      <c r="F10" s="489"/>
      <c r="G10" s="489"/>
      <c r="H10" s="489"/>
      <c r="I10" s="489"/>
      <c r="J10" s="489"/>
      <c r="K10" s="489"/>
      <c r="L10" s="489"/>
      <c r="M10" s="489"/>
      <c r="N10" s="489"/>
      <c r="O10" s="489"/>
      <c r="P10" s="490"/>
    </row>
    <row r="11" spans="2:16" ht="152.25" customHeight="1" thickBot="1">
      <c r="B11" s="491"/>
      <c r="C11" s="492"/>
      <c r="D11" s="492"/>
      <c r="E11" s="492"/>
      <c r="F11" s="492"/>
      <c r="G11" s="492"/>
      <c r="H11" s="492"/>
      <c r="I11" s="492"/>
      <c r="J11" s="492"/>
      <c r="K11" s="492"/>
      <c r="L11" s="492"/>
      <c r="M11" s="492"/>
      <c r="N11" s="492"/>
      <c r="O11" s="492"/>
      <c r="P11" s="493"/>
    </row>
  </sheetData>
  <sheetProtection password="8A3B" sheet="1" objects="1" scenarios="1" selectLockedCells="1"/>
  <protectedRanges>
    <protectedRange sqref="B11:P11" name="Comments"/>
  </protectedRanges>
  <mergeCells count="13">
    <mergeCell ref="B5:C5"/>
    <mergeCell ref="E2:E3"/>
    <mergeCell ref="K2:P2"/>
    <mergeCell ref="K3:P3"/>
    <mergeCell ref="K4:P4"/>
    <mergeCell ref="B2:C3"/>
    <mergeCell ref="B4:C4"/>
    <mergeCell ref="B10:P10"/>
    <mergeCell ref="B11:P11"/>
    <mergeCell ref="B6:B8"/>
    <mergeCell ref="C6:C8"/>
    <mergeCell ref="K6:P8"/>
    <mergeCell ref="D6:D8"/>
  </mergeCells>
  <printOptions/>
  <pageMargins left="0.7" right="0.7" top="0.787401575" bottom="0.7874015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dimension ref="B2:P9"/>
  <sheetViews>
    <sheetView zoomScalePageLayoutView="0" workbookViewId="0" topLeftCell="A1">
      <selection activeCell="J6" sqref="J6"/>
    </sheetView>
  </sheetViews>
  <sheetFormatPr defaultColWidth="11.421875" defaultRowHeight="15"/>
  <cols>
    <col min="1" max="1" width="1.7109375" style="42" customWidth="1"/>
    <col min="2" max="2" width="63.57421875" style="42" customWidth="1"/>
    <col min="3" max="3" width="7.57421875" style="42" customWidth="1"/>
    <col min="4" max="4" width="15.421875" style="42" customWidth="1"/>
    <col min="5" max="5" width="12.71093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44.57421875" style="42" customWidth="1"/>
    <col min="11" max="16" width="8.140625" style="42" customWidth="1"/>
    <col min="17" max="16384" width="11.421875" style="42" customWidth="1"/>
  </cols>
  <sheetData>
    <row r="1" ht="9.7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Master'!C72</f>
        <v>4.2.1 Use adapted nano-specific HSE measures</v>
      </c>
      <c r="C4" s="512"/>
      <c r="D4" s="213"/>
      <c r="E4" s="212"/>
      <c r="F4" s="217"/>
      <c r="G4" s="226"/>
      <c r="H4" s="226"/>
      <c r="I4" s="229"/>
      <c r="J4" s="230"/>
      <c r="K4" s="533"/>
      <c r="L4" s="556"/>
      <c r="M4" s="556"/>
      <c r="N4" s="556"/>
      <c r="O4" s="556"/>
      <c r="P4" s="557"/>
    </row>
    <row r="5" spans="2:16" ht="105" customHeight="1">
      <c r="B5" s="530" t="str">
        <f>'CodeMeter Master'!C73</f>
        <v>Students, researchers and research organisations involved in N&amp;N research should take specific health, safety and environmental measures adapted to the particularities of the nano-objects manipulated. Specific guidelines on the prevention of pathologies induced by nano-objects should be developed in line with the Community Strategy 2007-2014 on Health and Safety at Work.</v>
      </c>
      <c r="C5" s="531"/>
      <c r="D5" s="49"/>
      <c r="E5" s="46"/>
      <c r="F5" s="54"/>
      <c r="G5" s="48"/>
      <c r="H5" s="48"/>
      <c r="I5" s="51"/>
      <c r="J5" s="79"/>
      <c r="K5" s="61"/>
      <c r="L5" s="70"/>
      <c r="M5" s="70"/>
      <c r="N5" s="70"/>
      <c r="O5" s="70"/>
      <c r="P5" s="69"/>
    </row>
    <row r="6" spans="2:16" ht="95.25" customHeight="1" thickBot="1">
      <c r="B6" s="249" t="s">
        <v>65</v>
      </c>
      <c r="C6" s="85"/>
      <c r="D6" s="310" t="s">
        <v>101</v>
      </c>
      <c r="E6" s="297" t="s">
        <v>164</v>
      </c>
      <c r="F6" s="250">
        <v>1</v>
      </c>
      <c r="G6" s="251">
        <v>1</v>
      </c>
      <c r="H6" s="251">
        <v>1</v>
      </c>
      <c r="I6" s="252">
        <v>1</v>
      </c>
      <c r="J6" s="304" t="s">
        <v>52</v>
      </c>
      <c r="K6" s="494" t="s">
        <v>29</v>
      </c>
      <c r="L6" s="495"/>
      <c r="M6" s="495"/>
      <c r="N6" s="495"/>
      <c r="O6" s="495"/>
      <c r="P6" s="496"/>
    </row>
    <row r="7" ht="16.5" thickBot="1"/>
    <row r="8" spans="2:16" ht="16.5" thickBot="1">
      <c r="B8" s="488" t="s">
        <v>117</v>
      </c>
      <c r="C8" s="489"/>
      <c r="D8" s="489"/>
      <c r="E8" s="489"/>
      <c r="F8" s="489"/>
      <c r="G8" s="489"/>
      <c r="H8" s="489"/>
      <c r="I8" s="489"/>
      <c r="J8" s="489"/>
      <c r="K8" s="489"/>
      <c r="L8" s="489"/>
      <c r="M8" s="489"/>
      <c r="N8" s="489"/>
      <c r="O8" s="489"/>
      <c r="P8" s="490"/>
    </row>
    <row r="9" spans="2:16" ht="108" customHeight="1" thickBot="1">
      <c r="B9" s="491"/>
      <c r="C9" s="492"/>
      <c r="D9" s="492"/>
      <c r="E9" s="492"/>
      <c r="F9" s="492"/>
      <c r="G9" s="492"/>
      <c r="H9" s="492"/>
      <c r="I9" s="492"/>
      <c r="J9" s="492"/>
      <c r="K9" s="492"/>
      <c r="L9" s="492"/>
      <c r="M9" s="492"/>
      <c r="N9" s="492"/>
      <c r="O9" s="492"/>
      <c r="P9" s="493"/>
    </row>
  </sheetData>
  <sheetProtection password="8A3B" sheet="1" objects="1" scenarios="1" selectLockedCells="1"/>
  <protectedRanges>
    <protectedRange sqref="B9:P9" name="Comments"/>
  </protectedRanges>
  <mergeCells count="10">
    <mergeCell ref="B8:P8"/>
    <mergeCell ref="B9:P9"/>
    <mergeCell ref="K6:P6"/>
    <mergeCell ref="E2:E3"/>
    <mergeCell ref="K2:P2"/>
    <mergeCell ref="K3:P3"/>
    <mergeCell ref="K4:P4"/>
    <mergeCell ref="B4:C4"/>
    <mergeCell ref="B2:C3"/>
    <mergeCell ref="B5:C5"/>
  </mergeCells>
  <printOptions/>
  <pageMargins left="0.7" right="0.7" top="0.787401575" bottom="0.7874015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dimension ref="B2:P9"/>
  <sheetViews>
    <sheetView zoomScalePageLayoutView="0" workbookViewId="0" topLeftCell="A1">
      <selection activeCell="J6" sqref="J6"/>
    </sheetView>
  </sheetViews>
  <sheetFormatPr defaultColWidth="11.421875" defaultRowHeight="15"/>
  <cols>
    <col min="1" max="1" width="1.57421875" style="42" customWidth="1"/>
    <col min="2" max="2" width="63.7109375" style="42" customWidth="1"/>
    <col min="3" max="3" width="7.57421875" style="42" customWidth="1"/>
    <col min="4" max="4" width="18.421875" style="42" customWidth="1"/>
    <col min="5" max="5" width="12.71093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46.140625" style="42" customWidth="1"/>
    <col min="11" max="16" width="7.7109375" style="42" customWidth="1"/>
    <col min="17" max="16384" width="11.421875" style="42" customWidth="1"/>
  </cols>
  <sheetData>
    <row r="1" ht="9.7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32.25" customHeight="1" thickTop="1">
      <c r="B4" s="460" t="str">
        <f>'CodeMeter Master'!C76</f>
        <v>4.2.2 Apply good practices in classification and labelling and pass along safety data</v>
      </c>
      <c r="C4" s="512"/>
      <c r="D4" s="213"/>
      <c r="E4" s="212"/>
      <c r="F4" s="225"/>
      <c r="G4" s="242"/>
      <c r="H4" s="226"/>
      <c r="I4" s="229"/>
      <c r="J4" s="230"/>
      <c r="K4" s="533"/>
      <c r="L4" s="556"/>
      <c r="M4" s="556"/>
      <c r="N4" s="556"/>
      <c r="O4" s="556"/>
      <c r="P4" s="557"/>
    </row>
    <row r="5" spans="2:16" ht="146.25" customHeight="1">
      <c r="B5" s="530" t="str">
        <f>'CodeMeter Master'!C77</f>
        <v>N&amp;N research organisations should apply existing good practices in terms of classification and labelling. In addition, as nano-objects might present specific properties due to their size, they should undertake research on systems (including e.g. the development of specific pictograms) aiming to inform researchers and more generally people likely to come into contact with nano-objects in research premises (e.g. security and emergency staff) so that they may take the necessary and appropriate protection measures in the course of their duties.</v>
      </c>
      <c r="C5" s="531"/>
      <c r="D5" s="49"/>
      <c r="E5" s="46"/>
      <c r="F5" s="60"/>
      <c r="G5" s="71"/>
      <c r="H5" s="48"/>
      <c r="I5" s="51"/>
      <c r="J5" s="79"/>
      <c r="K5" s="61"/>
      <c r="L5" s="70"/>
      <c r="M5" s="70"/>
      <c r="N5" s="70"/>
      <c r="O5" s="70"/>
      <c r="P5" s="69"/>
    </row>
    <row r="6" spans="2:16" ht="95.25" customHeight="1" thickBot="1">
      <c r="B6" s="249" t="s">
        <v>100</v>
      </c>
      <c r="C6" s="85"/>
      <c r="D6" s="310" t="s">
        <v>97</v>
      </c>
      <c r="E6" s="297" t="s">
        <v>168</v>
      </c>
      <c r="F6" s="298">
        <v>1</v>
      </c>
      <c r="G6" s="330">
        <v>1</v>
      </c>
      <c r="H6" s="251">
        <v>1</v>
      </c>
      <c r="I6" s="252">
        <v>1</v>
      </c>
      <c r="J6" s="304" t="s">
        <v>52</v>
      </c>
      <c r="K6" s="494" t="s">
        <v>134</v>
      </c>
      <c r="L6" s="495"/>
      <c r="M6" s="495"/>
      <c r="N6" s="495"/>
      <c r="O6" s="495"/>
      <c r="P6" s="496"/>
    </row>
    <row r="7" ht="16.5" thickBot="1"/>
    <row r="8" spans="2:16" ht="16.5" thickBot="1">
      <c r="B8" s="488" t="s">
        <v>117</v>
      </c>
      <c r="C8" s="489"/>
      <c r="D8" s="489"/>
      <c r="E8" s="489"/>
      <c r="F8" s="489"/>
      <c r="G8" s="489"/>
      <c r="H8" s="489"/>
      <c r="I8" s="489"/>
      <c r="J8" s="489"/>
      <c r="K8" s="489"/>
      <c r="L8" s="489"/>
      <c r="M8" s="489"/>
      <c r="N8" s="489"/>
      <c r="O8" s="489"/>
      <c r="P8" s="490"/>
    </row>
    <row r="9" spans="2:16" ht="111.75" customHeight="1" thickBot="1">
      <c r="B9" s="491"/>
      <c r="C9" s="492"/>
      <c r="D9" s="492"/>
      <c r="E9" s="492"/>
      <c r="F9" s="492"/>
      <c r="G9" s="492"/>
      <c r="H9" s="492"/>
      <c r="I9" s="492"/>
      <c r="J9" s="492"/>
      <c r="K9" s="492"/>
      <c r="L9" s="492"/>
      <c r="M9" s="492"/>
      <c r="N9" s="492"/>
      <c r="O9" s="492"/>
      <c r="P9" s="493"/>
    </row>
  </sheetData>
  <sheetProtection password="8A3B" sheet="1" objects="1" scenarios="1" selectLockedCells="1"/>
  <protectedRanges>
    <protectedRange sqref="B9:P9" name="Comments"/>
  </protectedRanges>
  <mergeCells count="10">
    <mergeCell ref="B8:P8"/>
    <mergeCell ref="B9:P9"/>
    <mergeCell ref="K6:P6"/>
    <mergeCell ref="E2:E3"/>
    <mergeCell ref="K2:P2"/>
    <mergeCell ref="K3:P3"/>
    <mergeCell ref="K4:P4"/>
    <mergeCell ref="B4:C4"/>
    <mergeCell ref="B2:C3"/>
    <mergeCell ref="B5:C5"/>
  </mergeCells>
  <printOptions/>
  <pageMargins left="0.7" right="0.7" top="0.787401575" bottom="0.787401575" header="0.3" footer="0.3"/>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dimension ref="B2:P10"/>
  <sheetViews>
    <sheetView zoomScalePageLayoutView="0" workbookViewId="0" topLeftCell="A1">
      <selection activeCell="B7" sqref="B7"/>
    </sheetView>
  </sheetViews>
  <sheetFormatPr defaultColWidth="11.421875" defaultRowHeight="15"/>
  <cols>
    <col min="1" max="1" width="2.00390625" style="42" customWidth="1"/>
    <col min="2" max="2" width="58.7109375" style="42" customWidth="1"/>
    <col min="3" max="3" width="7.57421875" style="42" customWidth="1"/>
    <col min="4" max="4" width="17.140625" style="42" customWidth="1"/>
    <col min="5" max="5" width="13.4218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39.140625" style="42" customWidth="1"/>
    <col min="11" max="16" width="8.8515625" style="42" customWidth="1"/>
    <col min="17" max="16384" width="11.421875" style="42" customWidth="1"/>
  </cols>
  <sheetData>
    <row r="1" ht="7.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Master'!C80</f>
        <v>4.2.6 Reducing knowledge gaps, publish null-findings</v>
      </c>
      <c r="C4" s="512"/>
      <c r="D4" s="211"/>
      <c r="E4" s="212"/>
      <c r="F4" s="225"/>
      <c r="G4" s="226"/>
      <c r="H4" s="226"/>
      <c r="I4" s="229"/>
      <c r="J4" s="230"/>
      <c r="K4" s="533"/>
      <c r="L4" s="556"/>
      <c r="M4" s="556"/>
      <c r="N4" s="556"/>
      <c r="O4" s="556"/>
      <c r="P4" s="557"/>
    </row>
    <row r="5" spans="2:16" ht="110.25" customHeight="1">
      <c r="B5" s="530" t="str">
        <f>'CodeMeter Master'!C81</f>
        <v>N&amp;N research organisations and researchers should launch and coordinate specific N&amp;N research activities in order to gain a better understanding of fundamental biological processes involved in the toxicology and ecotoxicology of nano-objects man-made or naturally occurring. They should widely publicise, when duly validated, data and findings on their biological effects, be they positive, negative or null.</v>
      </c>
      <c r="C5" s="531"/>
      <c r="D5" s="45"/>
      <c r="E5" s="46"/>
      <c r="F5" s="60"/>
      <c r="G5" s="48"/>
      <c r="H5" s="48"/>
      <c r="I5" s="51"/>
      <c r="J5" s="79"/>
      <c r="K5" s="61"/>
      <c r="L5" s="70"/>
      <c r="M5" s="70"/>
      <c r="N5" s="70"/>
      <c r="O5" s="70"/>
      <c r="P5" s="69"/>
    </row>
    <row r="6" spans="2:16" ht="128.25" customHeight="1">
      <c r="B6" s="243" t="s">
        <v>66</v>
      </c>
      <c r="C6" s="90"/>
      <c r="D6" s="331" t="s">
        <v>98</v>
      </c>
      <c r="E6" s="306" t="s">
        <v>164</v>
      </c>
      <c r="F6" s="321">
        <v>1</v>
      </c>
      <c r="G6" s="245">
        <v>1</v>
      </c>
      <c r="H6" s="245">
        <v>1</v>
      </c>
      <c r="I6" s="308">
        <v>1</v>
      </c>
      <c r="J6" s="248" t="s">
        <v>52</v>
      </c>
      <c r="K6" s="507" t="s">
        <v>30</v>
      </c>
      <c r="L6" s="508"/>
      <c r="M6" s="508"/>
      <c r="N6" s="508"/>
      <c r="O6" s="508"/>
      <c r="P6" s="509"/>
    </row>
    <row r="7" spans="2:16" ht="95.25" customHeight="1" thickBot="1">
      <c r="B7" s="249" t="s">
        <v>56</v>
      </c>
      <c r="C7" s="91"/>
      <c r="D7" s="296" t="s">
        <v>99</v>
      </c>
      <c r="E7" s="297" t="s">
        <v>169</v>
      </c>
      <c r="F7" s="298">
        <v>1</v>
      </c>
      <c r="G7" s="251">
        <v>1</v>
      </c>
      <c r="H7" s="251">
        <v>1</v>
      </c>
      <c r="I7" s="252">
        <v>1</v>
      </c>
      <c r="J7" s="304" t="s">
        <v>77</v>
      </c>
      <c r="K7" s="494" t="s">
        <v>57</v>
      </c>
      <c r="L7" s="495"/>
      <c r="M7" s="495"/>
      <c r="N7" s="495"/>
      <c r="O7" s="495"/>
      <c r="P7" s="496"/>
    </row>
    <row r="8" ht="16.5" thickBot="1"/>
    <row r="9" spans="2:16" ht="16.5" thickBot="1">
      <c r="B9" s="488" t="s">
        <v>117</v>
      </c>
      <c r="C9" s="489"/>
      <c r="D9" s="489"/>
      <c r="E9" s="489"/>
      <c r="F9" s="489"/>
      <c r="G9" s="489"/>
      <c r="H9" s="489"/>
      <c r="I9" s="489"/>
      <c r="J9" s="489"/>
      <c r="K9" s="489"/>
      <c r="L9" s="489"/>
      <c r="M9" s="489"/>
      <c r="N9" s="489"/>
      <c r="O9" s="489"/>
      <c r="P9" s="490"/>
    </row>
    <row r="10" spans="2:16" ht="128.25" customHeight="1" thickBot="1">
      <c r="B10" s="491"/>
      <c r="C10" s="492"/>
      <c r="D10" s="492"/>
      <c r="E10" s="492"/>
      <c r="F10" s="492"/>
      <c r="G10" s="492"/>
      <c r="H10" s="492"/>
      <c r="I10" s="492"/>
      <c r="J10" s="492"/>
      <c r="K10" s="492"/>
      <c r="L10" s="492"/>
      <c r="M10" s="492"/>
      <c r="N10" s="492"/>
      <c r="O10" s="492"/>
      <c r="P10" s="493"/>
    </row>
  </sheetData>
  <sheetProtection password="8A3B" sheet="1" objects="1" scenarios="1" selectLockedCells="1"/>
  <protectedRanges>
    <protectedRange sqref="B10:P10" name="Comments"/>
  </protectedRanges>
  <mergeCells count="11">
    <mergeCell ref="B4:C4"/>
    <mergeCell ref="B9:P9"/>
    <mergeCell ref="B10:P10"/>
    <mergeCell ref="K7:P7"/>
    <mergeCell ref="E2:E3"/>
    <mergeCell ref="K2:P2"/>
    <mergeCell ref="K3:P3"/>
    <mergeCell ref="K4:P4"/>
    <mergeCell ref="K6:P6"/>
    <mergeCell ref="B2:C3"/>
    <mergeCell ref="B5:C5"/>
  </mergeCells>
  <printOptions/>
  <pageMargins left="0.7" right="0.7" top="0.787401575" bottom="0.787401575" header="0.3" footer="0.3"/>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dimension ref="B2:O24"/>
  <sheetViews>
    <sheetView zoomScalePageLayoutView="0" workbookViewId="0" topLeftCell="A1">
      <selection activeCell="I27" sqref="I27"/>
    </sheetView>
  </sheetViews>
  <sheetFormatPr defaultColWidth="11.421875" defaultRowHeight="15"/>
  <cols>
    <col min="1" max="1" width="4.8515625" style="24" customWidth="1"/>
    <col min="2" max="8" width="11.421875" style="24" customWidth="1"/>
    <col min="9" max="9" width="13.00390625" style="24" bestFit="1" customWidth="1"/>
    <col min="10" max="10" width="11.421875" style="24" customWidth="1"/>
    <col min="11" max="11" width="12.8515625" style="24" bestFit="1" customWidth="1"/>
    <col min="12" max="12" width="11.421875" style="24" customWidth="1"/>
    <col min="13" max="13" width="13.7109375" style="24" bestFit="1" customWidth="1"/>
    <col min="14" max="16384" width="11.421875" style="24" customWidth="1"/>
  </cols>
  <sheetData>
    <row r="1" ht="15.75" thickBot="1"/>
    <row r="2" spans="2:13" ht="18.75" customHeight="1">
      <c r="B2" s="610" t="str">
        <f>'CodeMeter Master'!D2</f>
        <v>Scoring</v>
      </c>
      <c r="C2" s="611">
        <f>'CodeMeter Master'!E2</f>
        <v>0</v>
      </c>
      <c r="D2" s="611">
        <f>'CodeMeter Master'!G2</f>
        <v>0</v>
      </c>
      <c r="E2" s="611" t="e">
        <f>'CodeMeter Master'!#REF!</f>
        <v>#REF!</v>
      </c>
      <c r="F2" s="611" t="e">
        <f>'CodeMeter Master'!#REF!</f>
        <v>#REF!</v>
      </c>
      <c r="G2" s="611" t="e">
        <f>'CodeMeter Master'!#REF!</f>
        <v>#REF!</v>
      </c>
      <c r="H2" s="614"/>
      <c r="I2" s="615"/>
      <c r="J2" s="615"/>
      <c r="K2" s="615"/>
      <c r="L2" s="615"/>
      <c r="M2" s="616"/>
    </row>
    <row r="3" spans="2:13" ht="15.75" customHeight="1">
      <c r="B3" s="612">
        <f>'CodeMeter Master'!D3</f>
        <v>0</v>
      </c>
      <c r="C3" s="613">
        <f>'CodeMeter Master'!E3</f>
        <v>0</v>
      </c>
      <c r="D3" s="613">
        <f>'CodeMeter Master'!G3</f>
        <v>0</v>
      </c>
      <c r="E3" s="613" t="e">
        <f>'CodeMeter Master'!#REF!</f>
        <v>#REF!</v>
      </c>
      <c r="F3" s="613" t="e">
        <f>'CodeMeter Master'!#REF!</f>
        <v>#REF!</v>
      </c>
      <c r="G3" s="613" t="e">
        <f>'CodeMeter Master'!#REF!</f>
        <v>#REF!</v>
      </c>
      <c r="H3" s="25" t="str">
        <f>'CodeMeter Master'!M3</f>
        <v>Meaning</v>
      </c>
      <c r="I3" s="26" t="str">
        <f>'CodeMeter Master'!N3</f>
        <v>Sustainability</v>
      </c>
      <c r="J3" s="26" t="str">
        <f>'CodeMeter Master'!O3</f>
        <v>Precaution</v>
      </c>
      <c r="K3" s="26" t="str">
        <f>'CodeMeter Master'!P3</f>
        <v>Inclusiveness</v>
      </c>
      <c r="L3" s="26" t="str">
        <f>'CodeMeter Master'!Q3</f>
        <v>Excellence</v>
      </c>
      <c r="M3" s="27" t="str">
        <f>'CodeMeter Master'!R3</f>
        <v>Accountability</v>
      </c>
    </row>
    <row r="4" spans="2:13" ht="15.75" thickBot="1">
      <c r="B4" s="617" t="str">
        <f>'CodeMeter Master'!D4</f>
        <v>Number of relations loading on each Principle</v>
      </c>
      <c r="C4" s="618">
        <f>'CodeMeter Master'!E4</f>
        <v>0</v>
      </c>
      <c r="D4" s="618">
        <f>'CodeMeter Master'!G4</f>
        <v>0</v>
      </c>
      <c r="E4" s="618" t="e">
        <f>'CodeMeter Master'!#REF!</f>
        <v>#REF!</v>
      </c>
      <c r="F4" s="618" t="e">
        <f>'CodeMeter Master'!#REF!</f>
        <v>#REF!</v>
      </c>
      <c r="G4" s="618" t="e">
        <f>'CodeMeter Master'!#REF!</f>
        <v>#REF!</v>
      </c>
      <c r="H4" s="28">
        <f>'CodeMeter Master'!M4</f>
        <v>6</v>
      </c>
      <c r="I4" s="29">
        <f>'CodeMeter Master'!N4</f>
        <v>6</v>
      </c>
      <c r="J4" s="29">
        <f>'CodeMeter Master'!O4</f>
        <v>6</v>
      </c>
      <c r="K4" s="29">
        <f>'CodeMeter Master'!P4</f>
        <v>5</v>
      </c>
      <c r="L4" s="30">
        <f>'CodeMeter Master'!Q4</f>
        <v>4</v>
      </c>
      <c r="M4" s="31">
        <f>'CodeMeter Master'!R4</f>
        <v>5</v>
      </c>
    </row>
    <row r="5" spans="2:13" ht="15.75" customHeight="1">
      <c r="B5" s="619" t="str">
        <f>'CodeMeter Master'!D5</f>
        <v>Maximum achievable score per Principle (if all ticks enabled)</v>
      </c>
      <c r="C5" s="620">
        <f>'CodeMeter Master'!E5</f>
        <v>0</v>
      </c>
      <c r="D5" s="620">
        <f>'CodeMeter Master'!G5</f>
        <v>0</v>
      </c>
      <c r="E5" s="620" t="e">
        <f>'CodeMeter Master'!#REF!</f>
        <v>#REF!</v>
      </c>
      <c r="F5" s="620" t="e">
        <f>'CodeMeter Master'!#REF!</f>
        <v>#REF!</v>
      </c>
      <c r="G5" s="620" t="e">
        <f>'CodeMeter Master'!#REF!</f>
        <v>#REF!</v>
      </c>
      <c r="H5" s="32">
        <f>'CodeMeter Master'!M5</f>
        <v>4.33175</v>
      </c>
      <c r="I5" s="33">
        <f>'CodeMeter Master'!N5</f>
        <v>4.1035</v>
      </c>
      <c r="J5" s="33">
        <f>'CodeMeter Master'!O5</f>
        <v>5.75</v>
      </c>
      <c r="K5" s="33">
        <f>'CodeMeter Master'!P5</f>
        <v>4.75</v>
      </c>
      <c r="L5" s="33">
        <f>'CodeMeter Master'!Q5</f>
        <v>4.000500000000001</v>
      </c>
      <c r="M5" s="34">
        <f>'CodeMeter Master'!R5</f>
        <v>3.3125</v>
      </c>
    </row>
    <row r="6" spans="2:13" ht="15.75" customHeight="1">
      <c r="B6" s="621" t="str">
        <f>'CodeMeter Master'!D6</f>
        <v>Achieved score per Principle (in the example case)</v>
      </c>
      <c r="C6" s="622">
        <f>'CodeMeter Master'!E6</f>
        <v>0</v>
      </c>
      <c r="D6" s="622">
        <f>'CodeMeter Master'!G6</f>
        <v>0</v>
      </c>
      <c r="E6" s="622" t="e">
        <f>'CodeMeter Master'!#REF!</f>
        <v>#REF!</v>
      </c>
      <c r="F6" s="622" t="e">
        <f>'CodeMeter Master'!#REF!</f>
        <v>#REF!</v>
      </c>
      <c r="G6" s="622" t="e">
        <f>'CodeMeter Master'!#REF!</f>
        <v>#REF!</v>
      </c>
      <c r="H6" s="32">
        <f>'CodeMeter Master'!M6</f>
        <v>4.33175</v>
      </c>
      <c r="I6" s="33">
        <f>'CodeMeter Master'!N6</f>
        <v>4.1035</v>
      </c>
      <c r="J6" s="33">
        <f>'CodeMeter Master'!O6</f>
        <v>5.75</v>
      </c>
      <c r="K6" s="33">
        <f>'CodeMeter Master'!P6</f>
        <v>3.75</v>
      </c>
      <c r="L6" s="33">
        <f>'CodeMeter Master'!Q6</f>
        <v>4.000500000000001</v>
      </c>
      <c r="M6" s="34">
        <f>'CodeMeter Master'!R6</f>
        <v>3.3125</v>
      </c>
    </row>
    <row r="7" spans="2:13" ht="16.5" customHeight="1" thickBot="1">
      <c r="B7" s="601" t="str">
        <f>'CodeMeter Master'!D7</f>
        <v>Normalisation factors (to fit all scores in the same diagram)</v>
      </c>
      <c r="C7" s="602">
        <f>'CodeMeter Master'!E7</f>
        <v>0</v>
      </c>
      <c r="D7" s="602">
        <f>'CodeMeter Master'!G7</f>
        <v>0</v>
      </c>
      <c r="E7" s="602" t="e">
        <f>'CodeMeter Master'!#REF!</f>
        <v>#REF!</v>
      </c>
      <c r="F7" s="602" t="e">
        <f>'CodeMeter Master'!#REF!</f>
        <v>#REF!</v>
      </c>
      <c r="G7" s="602" t="e">
        <f>'CodeMeter Master'!#REF!</f>
        <v>#REF!</v>
      </c>
      <c r="H7" s="35">
        <f>'CodeMeter Master'!M7</f>
        <v>0.23085358111617704</v>
      </c>
      <c r="I7" s="36">
        <f>'CodeMeter Master'!N7</f>
        <v>0.24369440721335442</v>
      </c>
      <c r="J7" s="36">
        <f>'CodeMeter Master'!O7</f>
        <v>0.17391304347826086</v>
      </c>
      <c r="K7" s="36">
        <f>'CodeMeter Master'!P7</f>
        <v>0.21052631578947367</v>
      </c>
      <c r="L7" s="36">
        <f>'CodeMeter Master'!Q7</f>
        <v>0.24996875390576173</v>
      </c>
      <c r="M7" s="37">
        <f>'CodeMeter Master'!R7</f>
        <v>0.3018867924528302</v>
      </c>
    </row>
    <row r="8" spans="2:13" ht="19.5" customHeight="1" thickBot="1">
      <c r="B8" s="603" t="str">
        <f>'CodeMeter Master'!D8</f>
        <v>Normalised Total Score per Principle</v>
      </c>
      <c r="C8" s="604">
        <f>'CodeMeter Master'!E8</f>
        <v>0</v>
      </c>
      <c r="D8" s="604">
        <f>'CodeMeter Master'!G8</f>
        <v>0</v>
      </c>
      <c r="E8" s="604" t="e">
        <f>'CodeMeter Master'!#REF!</f>
        <v>#REF!</v>
      </c>
      <c r="F8" s="604" t="e">
        <f>'CodeMeter Master'!#REF!</f>
        <v>#REF!</v>
      </c>
      <c r="G8" s="604" t="e">
        <f>'CodeMeter Master'!#REF!</f>
        <v>#REF!</v>
      </c>
      <c r="H8" s="38">
        <f>'CodeMeter Master'!M8</f>
        <v>1</v>
      </c>
      <c r="I8" s="39">
        <f>'CodeMeter Master'!N8</f>
        <v>1</v>
      </c>
      <c r="J8" s="39">
        <f>'CodeMeter Master'!O8</f>
        <v>1</v>
      </c>
      <c r="K8" s="39">
        <f>'CodeMeter Master'!P8</f>
        <v>0.8421052631578947</v>
      </c>
      <c r="L8" s="39">
        <f>'CodeMeter Master'!Q8</f>
        <v>1</v>
      </c>
      <c r="M8" s="40">
        <f>'CodeMeter Master'!R8</f>
        <v>1</v>
      </c>
    </row>
    <row r="12" spans="10:15" ht="21">
      <c r="J12" s="332" t="s">
        <v>136</v>
      </c>
      <c r="K12" s="333"/>
      <c r="L12" s="334"/>
      <c r="M12" s="333"/>
      <c r="N12" s="333"/>
      <c r="O12" s="333"/>
    </row>
    <row r="13" spans="10:15" ht="15">
      <c r="J13" s="333"/>
      <c r="K13" s="333"/>
      <c r="L13" s="333"/>
      <c r="M13" s="333"/>
      <c r="N13" s="333"/>
      <c r="O13" s="333"/>
    </row>
    <row r="14" spans="10:15" ht="18.75" customHeight="1">
      <c r="J14" s="605" t="s">
        <v>114</v>
      </c>
      <c r="K14" s="605"/>
      <c r="L14" s="605"/>
      <c r="M14" s="605"/>
      <c r="N14" s="335"/>
      <c r="O14" s="335"/>
    </row>
    <row r="15" spans="10:15" ht="33" customHeight="1">
      <c r="J15" s="608" t="s">
        <v>150</v>
      </c>
      <c r="K15" s="608"/>
      <c r="L15" s="608"/>
      <c r="M15" s="608"/>
      <c r="N15" s="609"/>
      <c r="O15" s="609"/>
    </row>
    <row r="16" spans="10:15" ht="49.5" customHeight="1">
      <c r="J16" s="608" t="s">
        <v>149</v>
      </c>
      <c r="K16" s="608"/>
      <c r="L16" s="608"/>
      <c r="M16" s="608"/>
      <c r="N16" s="609"/>
      <c r="O16" s="609"/>
    </row>
    <row r="17" spans="10:15" ht="18.75" customHeight="1">
      <c r="J17" s="338" t="s">
        <v>137</v>
      </c>
      <c r="K17" s="339"/>
      <c r="L17" s="339"/>
      <c r="M17" s="338"/>
      <c r="N17" s="337"/>
      <c r="O17" s="337"/>
    </row>
    <row r="18" spans="10:15" ht="22.5" customHeight="1">
      <c r="J18" s="336" t="str">
        <f>"□ The zero point of the axes in the graph is "&amp;'CodeMeter Master'!G10&amp;" (and not 0)."</f>
        <v>□ The zero point of the axes in the graph is 0.25 (and not 0).</v>
      </c>
      <c r="K18" s="338"/>
      <c r="L18" s="338"/>
      <c r="M18" s="338"/>
      <c r="N18" s="337"/>
      <c r="O18" s="337"/>
    </row>
    <row r="19" spans="10:15" ht="32.25" customHeight="1">
      <c r="J19" s="605" t="s">
        <v>147</v>
      </c>
      <c r="K19" s="606"/>
      <c r="L19" s="606"/>
      <c r="M19" s="606"/>
      <c r="N19" s="607"/>
      <c r="O19" s="607"/>
    </row>
    <row r="21" spans="12:15" ht="15">
      <c r="L21" s="41"/>
      <c r="M21" s="41"/>
      <c r="N21" s="41"/>
      <c r="O21" s="41"/>
    </row>
    <row r="22" spans="12:15" ht="15">
      <c r="L22" s="41"/>
      <c r="M22" s="41"/>
      <c r="N22" s="41"/>
      <c r="O22" s="41"/>
    </row>
    <row r="23" spans="12:15" ht="15">
      <c r="L23" s="41"/>
      <c r="M23" s="41"/>
      <c r="N23" s="41"/>
      <c r="O23" s="41"/>
    </row>
    <row r="24" spans="12:15" ht="15">
      <c r="L24" s="41"/>
      <c r="M24" s="41"/>
      <c r="N24" s="41"/>
      <c r="O24" s="41"/>
    </row>
  </sheetData>
  <sheetProtection password="8A3B" sheet="1" objects="1" scenarios="1" selectLockedCells="1" selectUnlockedCells="1"/>
  <mergeCells count="11">
    <mergeCell ref="B2:G3"/>
    <mergeCell ref="H2:M2"/>
    <mergeCell ref="B4:G4"/>
    <mergeCell ref="B5:G5"/>
    <mergeCell ref="B6:G6"/>
    <mergeCell ref="B7:G7"/>
    <mergeCell ref="B8:G8"/>
    <mergeCell ref="J14:M14"/>
    <mergeCell ref="J19:O19"/>
    <mergeCell ref="J16:O16"/>
    <mergeCell ref="J15:O15"/>
  </mergeCells>
  <printOptions/>
  <pageMargins left="0.7" right="0.7" top="0.787401575" bottom="0.7874015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1:AV127"/>
  <sheetViews>
    <sheetView showGridLines="0" zoomScale="85" zoomScaleNormal="85" zoomScalePageLayoutView="0" workbookViewId="0" topLeftCell="A1">
      <pane ySplit="13" topLeftCell="A20" activePane="bottomLeft" state="frozen"/>
      <selection pane="topLeft" activeCell="A1" sqref="A1"/>
      <selection pane="bottomLeft" activeCell="H21" sqref="H21"/>
    </sheetView>
  </sheetViews>
  <sheetFormatPr defaultColWidth="11.421875" defaultRowHeight="15"/>
  <cols>
    <col min="1" max="1" width="1.57421875" style="2" customWidth="1"/>
    <col min="2" max="2" width="7.57421875" style="2" customWidth="1"/>
    <col min="3" max="3" width="91.00390625" style="4" customWidth="1"/>
    <col min="4" max="4" width="7.57421875" style="1" customWidth="1"/>
    <col min="5" max="5" width="22.00390625" style="1" bestFit="1" customWidth="1"/>
    <col min="6" max="6" width="12.7109375" style="346" bestFit="1" customWidth="1"/>
    <col min="7" max="7" width="14.57421875" style="1" customWidth="1"/>
    <col min="8" max="8" width="12.28125" style="3" bestFit="1" customWidth="1"/>
    <col min="9" max="9" width="4.7109375" style="17" bestFit="1" customWidth="1"/>
    <col min="10" max="10" width="6.7109375" style="17" bestFit="1" customWidth="1"/>
    <col min="11" max="11" width="7.421875" style="17" customWidth="1"/>
    <col min="12" max="12" width="43.28125" style="11" customWidth="1"/>
    <col min="13" max="13" width="10.57421875" style="2" bestFit="1" customWidth="1"/>
    <col min="14" max="14" width="15.7109375" style="2" bestFit="1" customWidth="1"/>
    <col min="15" max="15" width="13.140625" style="2" bestFit="1" customWidth="1"/>
    <col min="16" max="16" width="15.8515625" style="2" bestFit="1" customWidth="1"/>
    <col min="17" max="17" width="12.8515625" style="2" bestFit="1" customWidth="1"/>
    <col min="18" max="18" width="15.00390625" style="2" customWidth="1"/>
    <col min="19" max="48" width="11.421875" style="11" customWidth="1"/>
    <col min="49" max="16384" width="11.421875" style="2" customWidth="1"/>
  </cols>
  <sheetData>
    <row r="1" spans="6:11" s="400" customFormat="1" ht="24.75" customHeight="1" thickBot="1">
      <c r="F1" s="401"/>
      <c r="I1" s="402"/>
      <c r="J1" s="402"/>
      <c r="K1" s="402"/>
    </row>
    <row r="2" spans="4:18" s="400" customFormat="1" ht="27.75" customHeight="1">
      <c r="D2" s="671" t="s">
        <v>14</v>
      </c>
      <c r="E2" s="672"/>
      <c r="F2" s="672"/>
      <c r="G2" s="672"/>
      <c r="H2" s="672"/>
      <c r="I2" s="672"/>
      <c r="J2" s="672"/>
      <c r="K2" s="672"/>
      <c r="L2" s="378"/>
      <c r="M2" s="666"/>
      <c r="N2" s="667"/>
      <c r="O2" s="667"/>
      <c r="P2" s="667"/>
      <c r="Q2" s="667"/>
      <c r="R2" s="668"/>
    </row>
    <row r="3" spans="4:18" s="400" customFormat="1" ht="19.5" customHeight="1">
      <c r="D3" s="673"/>
      <c r="E3" s="674"/>
      <c r="F3" s="674"/>
      <c r="G3" s="674"/>
      <c r="H3" s="674"/>
      <c r="I3" s="674"/>
      <c r="J3" s="674"/>
      <c r="K3" s="674"/>
      <c r="L3" s="379"/>
      <c r="M3" s="380" t="s">
        <v>0</v>
      </c>
      <c r="N3" s="381" t="s">
        <v>1</v>
      </c>
      <c r="O3" s="381" t="s">
        <v>5</v>
      </c>
      <c r="P3" s="381" t="s">
        <v>2</v>
      </c>
      <c r="Q3" s="381" t="s">
        <v>3</v>
      </c>
      <c r="R3" s="382" t="s">
        <v>6</v>
      </c>
    </row>
    <row r="4" spans="4:18" s="400" customFormat="1" ht="18.75" customHeight="1" thickBot="1">
      <c r="D4" s="675" t="s">
        <v>139</v>
      </c>
      <c r="E4" s="676"/>
      <c r="F4" s="676"/>
      <c r="G4" s="676"/>
      <c r="H4" s="676"/>
      <c r="I4" s="676"/>
      <c r="J4" s="676"/>
      <c r="K4" s="676"/>
      <c r="L4" s="383"/>
      <c r="M4" s="384">
        <f aca="true" t="shared" si="0" ref="M4:R4">COUNTIF($G$16:$G$83,M3)</f>
        <v>6</v>
      </c>
      <c r="N4" s="385">
        <f t="shared" si="0"/>
        <v>6</v>
      </c>
      <c r="O4" s="385">
        <f t="shared" si="0"/>
        <v>6</v>
      </c>
      <c r="P4" s="385">
        <f t="shared" si="0"/>
        <v>5</v>
      </c>
      <c r="Q4" s="386">
        <f t="shared" si="0"/>
        <v>4</v>
      </c>
      <c r="R4" s="387">
        <f t="shared" si="0"/>
        <v>5</v>
      </c>
    </row>
    <row r="5" spans="4:18" s="400" customFormat="1" ht="15.75">
      <c r="D5" s="677" t="s">
        <v>22</v>
      </c>
      <c r="E5" s="678"/>
      <c r="F5" s="678"/>
      <c r="G5" s="678"/>
      <c r="H5" s="678"/>
      <c r="I5" s="678"/>
      <c r="J5" s="678"/>
      <c r="K5" s="678"/>
      <c r="L5" s="388"/>
      <c r="M5" s="144">
        <f aca="true" t="shared" si="1" ref="M5:R5">SUMIF($G$16:$G$120,M3,$J$16:$J$120)</f>
        <v>4.33175</v>
      </c>
      <c r="N5" s="110">
        <f t="shared" si="1"/>
        <v>4.1035</v>
      </c>
      <c r="O5" s="110">
        <f t="shared" si="1"/>
        <v>5.75</v>
      </c>
      <c r="P5" s="110">
        <f t="shared" si="1"/>
        <v>4.75</v>
      </c>
      <c r="Q5" s="110">
        <f t="shared" si="1"/>
        <v>4.000500000000001</v>
      </c>
      <c r="R5" s="389">
        <f t="shared" si="1"/>
        <v>3.3125</v>
      </c>
    </row>
    <row r="6" spans="4:18" s="400" customFormat="1" ht="15.75">
      <c r="D6" s="679" t="s">
        <v>21</v>
      </c>
      <c r="E6" s="680"/>
      <c r="F6" s="680"/>
      <c r="G6" s="680"/>
      <c r="H6" s="680"/>
      <c r="I6" s="680"/>
      <c r="J6" s="680"/>
      <c r="K6" s="680"/>
      <c r="L6" s="390"/>
      <c r="M6" s="144">
        <f aca="true" t="shared" si="2" ref="M6:R6">SUMIF($G$16:$G$120,M3,$K$16:$K$120)</f>
        <v>4.33175</v>
      </c>
      <c r="N6" s="110">
        <f t="shared" si="2"/>
        <v>4.1035</v>
      </c>
      <c r="O6" s="110">
        <f t="shared" si="2"/>
        <v>5.75</v>
      </c>
      <c r="P6" s="110">
        <f t="shared" si="2"/>
        <v>3.75</v>
      </c>
      <c r="Q6" s="110">
        <f t="shared" si="2"/>
        <v>4.000500000000001</v>
      </c>
      <c r="R6" s="389">
        <f t="shared" si="2"/>
        <v>3.3125</v>
      </c>
    </row>
    <row r="7" spans="4:18" s="400" customFormat="1" ht="16.5" thickBot="1">
      <c r="D7" s="683" t="s">
        <v>110</v>
      </c>
      <c r="E7" s="684"/>
      <c r="F7" s="684"/>
      <c r="G7" s="684"/>
      <c r="H7" s="684"/>
      <c r="I7" s="684"/>
      <c r="J7" s="684"/>
      <c r="K7" s="684"/>
      <c r="L7" s="388"/>
      <c r="M7" s="391">
        <f aca="true" t="shared" si="3" ref="M7:R7">(1/M5)</f>
        <v>0.23085358111617704</v>
      </c>
      <c r="N7" s="392">
        <f t="shared" si="3"/>
        <v>0.24369440721335442</v>
      </c>
      <c r="O7" s="392">
        <f t="shared" si="3"/>
        <v>0.17391304347826086</v>
      </c>
      <c r="P7" s="392">
        <f t="shared" si="3"/>
        <v>0.21052631578947367</v>
      </c>
      <c r="Q7" s="392">
        <f t="shared" si="3"/>
        <v>0.24996875390576173</v>
      </c>
      <c r="R7" s="393">
        <f t="shared" si="3"/>
        <v>0.3018867924528302</v>
      </c>
    </row>
    <row r="8" spans="4:18" s="400" customFormat="1" ht="22.5" customHeight="1" thickBot="1">
      <c r="D8" s="681" t="s">
        <v>113</v>
      </c>
      <c r="E8" s="682"/>
      <c r="F8" s="682"/>
      <c r="G8" s="682"/>
      <c r="H8" s="682"/>
      <c r="I8" s="682"/>
      <c r="J8" s="682"/>
      <c r="K8" s="682"/>
      <c r="L8" s="394"/>
      <c r="M8" s="395">
        <f aca="true" t="shared" si="4" ref="M8:R8">M6*M7+(((M5-M6)/M5)*$G$10)</f>
        <v>1</v>
      </c>
      <c r="N8" s="396">
        <f>N6*N7+(((N5-N6)/N5)*$G$10)</f>
        <v>1</v>
      </c>
      <c r="O8" s="396">
        <f t="shared" si="4"/>
        <v>1</v>
      </c>
      <c r="P8" s="396">
        <f t="shared" si="4"/>
        <v>0.8421052631578947</v>
      </c>
      <c r="Q8" s="396">
        <f t="shared" si="4"/>
        <v>1</v>
      </c>
      <c r="R8" s="397">
        <f t="shared" si="4"/>
        <v>1</v>
      </c>
    </row>
    <row r="9" spans="4:18" s="400" customFormat="1" ht="16.5" customHeight="1" thickBot="1">
      <c r="D9" s="403"/>
      <c r="E9" s="404"/>
      <c r="F9" s="405"/>
      <c r="G9" s="404"/>
      <c r="H9" s="404"/>
      <c r="I9" s="406"/>
      <c r="J9" s="406"/>
      <c r="K9" s="406"/>
      <c r="M9" s="407"/>
      <c r="N9" s="407"/>
      <c r="O9" s="407"/>
      <c r="P9" s="407"/>
      <c r="Q9" s="407"/>
      <c r="R9" s="407"/>
    </row>
    <row r="10" spans="4:18" s="400" customFormat="1" ht="16.5" customHeight="1" thickBot="1">
      <c r="D10" s="687" t="s">
        <v>111</v>
      </c>
      <c r="E10" s="688"/>
      <c r="F10" s="398"/>
      <c r="G10" s="399">
        <v>0.25</v>
      </c>
      <c r="H10" s="404"/>
      <c r="I10" s="406"/>
      <c r="J10" s="406"/>
      <c r="K10" s="406"/>
      <c r="M10" s="407"/>
      <c r="N10" s="407"/>
      <c r="O10" s="407"/>
      <c r="P10" s="407"/>
      <c r="Q10" s="407"/>
      <c r="R10" s="407"/>
    </row>
    <row r="11" spans="2:18" s="400" customFormat="1" ht="24.75" customHeight="1" thickBot="1">
      <c r="B11" s="408"/>
      <c r="C11" s="408"/>
      <c r="F11" s="401"/>
      <c r="H11" s="685"/>
      <c r="I11" s="686"/>
      <c r="J11" s="686"/>
      <c r="K11" s="686"/>
      <c r="M11" s="407"/>
      <c r="N11" s="407"/>
      <c r="O11" s="407"/>
      <c r="P11" s="407"/>
      <c r="Q11" s="407"/>
      <c r="R11" s="407"/>
    </row>
    <row r="12" spans="3:18" s="400" customFormat="1" ht="21" customHeight="1">
      <c r="C12" s="97" t="s">
        <v>116</v>
      </c>
      <c r="D12" s="669"/>
      <c r="E12" s="98" t="s">
        <v>83</v>
      </c>
      <c r="F12" s="340" t="s">
        <v>170</v>
      </c>
      <c r="G12" s="99" t="s">
        <v>181</v>
      </c>
      <c r="H12" s="98" t="s">
        <v>182</v>
      </c>
      <c r="I12" s="100"/>
      <c r="J12" s="101" t="s">
        <v>13</v>
      </c>
      <c r="K12" s="101"/>
      <c r="L12" s="102" t="s">
        <v>115</v>
      </c>
      <c r="M12" s="689" t="s">
        <v>19</v>
      </c>
      <c r="N12" s="690"/>
      <c r="O12" s="690"/>
      <c r="P12" s="690"/>
      <c r="Q12" s="690"/>
      <c r="R12" s="691"/>
    </row>
    <row r="13" spans="3:18" s="400" customFormat="1" ht="18.75" customHeight="1" thickBot="1">
      <c r="C13" s="103"/>
      <c r="D13" s="670"/>
      <c r="E13" s="104"/>
      <c r="F13" s="341" t="s">
        <v>138</v>
      </c>
      <c r="G13" s="421" t="s">
        <v>180</v>
      </c>
      <c r="H13" s="104" t="s">
        <v>180</v>
      </c>
      <c r="I13" s="105" t="s">
        <v>60</v>
      </c>
      <c r="J13" s="106" t="s">
        <v>20</v>
      </c>
      <c r="K13" s="106" t="s">
        <v>18</v>
      </c>
      <c r="L13" s="107"/>
      <c r="M13" s="695" t="s">
        <v>31</v>
      </c>
      <c r="N13" s="696"/>
      <c r="O13" s="696"/>
      <c r="P13" s="696"/>
      <c r="Q13" s="696"/>
      <c r="R13" s="697"/>
    </row>
    <row r="14" spans="3:18" ht="15.75" thickTop="1">
      <c r="C14" s="108" t="s">
        <v>82</v>
      </c>
      <c r="D14" s="96"/>
      <c r="E14" s="96"/>
      <c r="F14" s="342"/>
      <c r="G14" s="109"/>
      <c r="H14" s="110"/>
      <c r="I14" s="111"/>
      <c r="J14" s="111"/>
      <c r="K14" s="111"/>
      <c r="L14" s="112"/>
      <c r="M14" s="692"/>
      <c r="N14" s="693"/>
      <c r="O14" s="693"/>
      <c r="P14" s="693"/>
      <c r="Q14" s="693"/>
      <c r="R14" s="694"/>
    </row>
    <row r="15" spans="3:18" ht="60">
      <c r="C15" s="113" t="s">
        <v>32</v>
      </c>
      <c r="D15" s="96"/>
      <c r="E15" s="114"/>
      <c r="F15" s="343"/>
      <c r="G15" s="115"/>
      <c r="H15" s="110"/>
      <c r="I15" s="111"/>
      <c r="J15" s="111"/>
      <c r="K15" s="111"/>
      <c r="L15" s="116"/>
      <c r="M15" s="117"/>
      <c r="N15" s="118"/>
      <c r="O15" s="118"/>
      <c r="P15" s="118"/>
      <c r="Q15" s="118"/>
      <c r="R15" s="119"/>
    </row>
    <row r="16" spans="2:18" ht="63" customHeight="1">
      <c r="B16" s="199" t="b">
        <v>0</v>
      </c>
      <c r="C16" s="120" t="s">
        <v>68</v>
      </c>
      <c r="D16" s="92"/>
      <c r="E16" s="121" t="s">
        <v>84</v>
      </c>
      <c r="F16" s="365">
        <v>1</v>
      </c>
      <c r="G16" s="122" t="s">
        <v>2</v>
      </c>
      <c r="H16" s="123">
        <v>1</v>
      </c>
      <c r="I16" s="124">
        <v>1</v>
      </c>
      <c r="J16" s="347">
        <f>I16*F16*H16</f>
        <v>1</v>
      </c>
      <c r="K16" s="358">
        <f>IF(B16=TRUE,J16,0)</f>
        <v>0</v>
      </c>
      <c r="L16" s="125" t="s">
        <v>77</v>
      </c>
      <c r="M16" s="487" t="s">
        <v>185</v>
      </c>
      <c r="N16" s="487"/>
      <c r="O16" s="487"/>
      <c r="P16" s="487"/>
      <c r="Q16" s="487"/>
      <c r="R16" s="487"/>
    </row>
    <row r="17" spans="2:18" ht="90.75" thickBot="1">
      <c r="B17" s="199" t="b">
        <v>1</v>
      </c>
      <c r="C17" s="126" t="s">
        <v>45</v>
      </c>
      <c r="D17" s="93"/>
      <c r="E17" s="127" t="s">
        <v>85</v>
      </c>
      <c r="F17" s="366">
        <v>1</v>
      </c>
      <c r="G17" s="128" t="s">
        <v>0</v>
      </c>
      <c r="H17" s="129">
        <v>1</v>
      </c>
      <c r="I17" s="130">
        <v>1</v>
      </c>
      <c r="J17" s="348">
        <f>I17*F17*H17</f>
        <v>1</v>
      </c>
      <c r="K17" s="348">
        <f aca="true" t="shared" si="5" ref="K17:K22">IF(B17=TRUE,J17,0)</f>
        <v>1</v>
      </c>
      <c r="L17" s="131" t="s">
        <v>73</v>
      </c>
      <c r="M17" s="639" t="s">
        <v>69</v>
      </c>
      <c r="N17" s="659"/>
      <c r="O17" s="659"/>
      <c r="P17" s="659"/>
      <c r="Q17" s="659"/>
      <c r="R17" s="660"/>
    </row>
    <row r="18" spans="2:18" ht="19.5" customHeight="1" thickBot="1">
      <c r="B18" s="199"/>
      <c r="C18" s="132"/>
      <c r="D18" s="94"/>
      <c r="E18" s="133"/>
      <c r="F18" s="367"/>
      <c r="G18" s="133"/>
      <c r="H18" s="134"/>
      <c r="I18" s="135"/>
      <c r="J18" s="349"/>
      <c r="K18" s="349"/>
      <c r="L18" s="136"/>
      <c r="M18" s="137"/>
      <c r="N18" s="138"/>
      <c r="O18" s="138"/>
      <c r="P18" s="138"/>
      <c r="Q18" s="138"/>
      <c r="R18" s="138"/>
    </row>
    <row r="19" spans="2:18" ht="15" customHeight="1">
      <c r="B19" s="199"/>
      <c r="C19" s="139" t="s">
        <v>7</v>
      </c>
      <c r="D19" s="95"/>
      <c r="E19" s="95"/>
      <c r="F19" s="368"/>
      <c r="G19" s="95"/>
      <c r="H19" s="140"/>
      <c r="I19" s="141"/>
      <c r="J19" s="350"/>
      <c r="K19" s="350"/>
      <c r="L19" s="142"/>
      <c r="M19" s="650"/>
      <c r="N19" s="651"/>
      <c r="O19" s="651"/>
      <c r="P19" s="651"/>
      <c r="Q19" s="651"/>
      <c r="R19" s="652"/>
    </row>
    <row r="20" spans="2:18" ht="48" customHeight="1">
      <c r="B20" s="199"/>
      <c r="C20" s="143" t="s">
        <v>33</v>
      </c>
      <c r="D20" s="96"/>
      <c r="E20" s="96"/>
      <c r="F20" s="369"/>
      <c r="G20" s="96"/>
      <c r="H20" s="144"/>
      <c r="I20" s="111"/>
      <c r="J20" s="351"/>
      <c r="K20" s="351"/>
      <c r="L20" s="145"/>
      <c r="M20" s="146"/>
      <c r="N20" s="147"/>
      <c r="O20" s="147"/>
      <c r="P20" s="147"/>
      <c r="Q20" s="147"/>
      <c r="R20" s="148"/>
    </row>
    <row r="21" spans="2:18" ht="75">
      <c r="B21" s="199" t="b">
        <v>1</v>
      </c>
      <c r="C21" s="149" t="s">
        <v>102</v>
      </c>
      <c r="D21" s="92"/>
      <c r="E21" s="150" t="s">
        <v>86</v>
      </c>
      <c r="F21" s="370">
        <v>1</v>
      </c>
      <c r="G21" s="151" t="s">
        <v>3</v>
      </c>
      <c r="H21" s="152">
        <v>1</v>
      </c>
      <c r="I21" s="153">
        <v>1</v>
      </c>
      <c r="J21" s="352">
        <f>I21*F21*H21</f>
        <v>1</v>
      </c>
      <c r="K21" s="352">
        <f t="shared" si="5"/>
        <v>1</v>
      </c>
      <c r="L21" s="125" t="s">
        <v>79</v>
      </c>
      <c r="M21" s="656" t="s">
        <v>72</v>
      </c>
      <c r="N21" s="657"/>
      <c r="O21" s="657"/>
      <c r="P21" s="657"/>
      <c r="Q21" s="657"/>
      <c r="R21" s="658"/>
    </row>
    <row r="22" spans="2:18" ht="105.75" thickBot="1">
      <c r="B22" s="199" t="b">
        <v>1</v>
      </c>
      <c r="C22" s="154" t="s">
        <v>70</v>
      </c>
      <c r="D22" s="93"/>
      <c r="E22" s="155" t="s">
        <v>87</v>
      </c>
      <c r="F22" s="371">
        <v>1</v>
      </c>
      <c r="G22" s="155" t="s">
        <v>0</v>
      </c>
      <c r="H22" s="156">
        <v>1</v>
      </c>
      <c r="I22" s="157">
        <v>1</v>
      </c>
      <c r="J22" s="353">
        <f>I22*F22*H22</f>
        <v>1</v>
      </c>
      <c r="K22" s="353">
        <f t="shared" si="5"/>
        <v>1</v>
      </c>
      <c r="L22" s="131" t="s">
        <v>73</v>
      </c>
      <c r="M22" s="663" t="s">
        <v>71</v>
      </c>
      <c r="N22" s="664"/>
      <c r="O22" s="664"/>
      <c r="P22" s="664"/>
      <c r="Q22" s="664"/>
      <c r="R22" s="665"/>
    </row>
    <row r="23" spans="2:18" ht="19.5" customHeight="1" thickBot="1">
      <c r="B23" s="199"/>
      <c r="C23" s="132"/>
      <c r="D23" s="94"/>
      <c r="E23" s="133"/>
      <c r="F23" s="367"/>
      <c r="G23" s="133"/>
      <c r="H23" s="134"/>
      <c r="I23" s="135"/>
      <c r="J23" s="349"/>
      <c r="K23" s="349"/>
      <c r="L23" s="136"/>
      <c r="M23" s="137"/>
      <c r="N23" s="138"/>
      <c r="O23" s="138"/>
      <c r="P23" s="138"/>
      <c r="Q23" s="138"/>
      <c r="R23" s="138"/>
    </row>
    <row r="24" spans="2:18" ht="15" customHeight="1">
      <c r="B24" s="199"/>
      <c r="C24" s="139" t="s">
        <v>108</v>
      </c>
      <c r="D24" s="95"/>
      <c r="E24" s="95"/>
      <c r="F24" s="368"/>
      <c r="G24" s="95"/>
      <c r="H24" s="140"/>
      <c r="I24" s="141"/>
      <c r="J24" s="350"/>
      <c r="K24" s="350"/>
      <c r="L24" s="142"/>
      <c r="M24" s="650"/>
      <c r="N24" s="651"/>
      <c r="O24" s="651"/>
      <c r="P24" s="651"/>
      <c r="Q24" s="651"/>
      <c r="R24" s="652"/>
    </row>
    <row r="25" spans="2:18" ht="90">
      <c r="B25" s="199"/>
      <c r="C25" s="143" t="s">
        <v>34</v>
      </c>
      <c r="D25" s="96"/>
      <c r="E25" s="96"/>
      <c r="F25" s="369"/>
      <c r="G25" s="96"/>
      <c r="H25" s="144"/>
      <c r="I25" s="111"/>
      <c r="J25" s="351"/>
      <c r="K25" s="351"/>
      <c r="L25" s="145"/>
      <c r="M25" s="146"/>
      <c r="N25" s="147"/>
      <c r="O25" s="147"/>
      <c r="P25" s="147"/>
      <c r="Q25" s="147"/>
      <c r="R25" s="148"/>
    </row>
    <row r="26" spans="2:18" ht="62.25" customHeight="1">
      <c r="B26" s="199" t="b">
        <v>1</v>
      </c>
      <c r="C26" s="570" t="s">
        <v>109</v>
      </c>
      <c r="D26" s="644"/>
      <c r="E26" s="623" t="s">
        <v>106</v>
      </c>
      <c r="F26" s="646">
        <v>1</v>
      </c>
      <c r="G26" s="151" t="s">
        <v>3</v>
      </c>
      <c r="H26" s="152">
        <v>0.667</v>
      </c>
      <c r="I26" s="153">
        <v>1.5</v>
      </c>
      <c r="J26" s="352">
        <f>I26*F26*H26</f>
        <v>1.0005000000000002</v>
      </c>
      <c r="K26" s="352">
        <f>IF(B26=TRUE,J26,0)</f>
        <v>1.0005000000000002</v>
      </c>
      <c r="L26" s="125" t="s">
        <v>79</v>
      </c>
      <c r="M26" s="564" t="s">
        <v>186</v>
      </c>
      <c r="N26" s="565"/>
      <c r="O26" s="565"/>
      <c r="P26" s="565"/>
      <c r="Q26" s="565"/>
      <c r="R26" s="566"/>
    </row>
    <row r="27" spans="2:18" ht="91.5" customHeight="1">
      <c r="B27" s="199"/>
      <c r="C27" s="653"/>
      <c r="D27" s="645"/>
      <c r="E27" s="643"/>
      <c r="F27" s="647"/>
      <c r="G27" s="150" t="s">
        <v>0</v>
      </c>
      <c r="H27" s="152">
        <v>0.333</v>
      </c>
      <c r="I27" s="153">
        <v>1.5</v>
      </c>
      <c r="J27" s="352">
        <f>I27*F26*H27</f>
        <v>0.49950000000000006</v>
      </c>
      <c r="K27" s="352">
        <f>IF(B26=TRUE,J27,0)</f>
        <v>0.49950000000000006</v>
      </c>
      <c r="L27" s="158" t="s">
        <v>105</v>
      </c>
      <c r="M27" s="629"/>
      <c r="N27" s="630"/>
      <c r="O27" s="630"/>
      <c r="P27" s="630"/>
      <c r="Q27" s="630"/>
      <c r="R27" s="631"/>
    </row>
    <row r="28" spans="2:18" ht="45" customHeight="1">
      <c r="B28" s="199" t="b">
        <v>1</v>
      </c>
      <c r="C28" s="120" t="s">
        <v>15</v>
      </c>
      <c r="D28" s="92"/>
      <c r="E28" s="150" t="s">
        <v>107</v>
      </c>
      <c r="F28" s="370">
        <v>1</v>
      </c>
      <c r="G28" s="151" t="s">
        <v>3</v>
      </c>
      <c r="H28" s="152">
        <v>1</v>
      </c>
      <c r="I28" s="153">
        <v>1</v>
      </c>
      <c r="J28" s="352">
        <f>I28*F28*H28</f>
        <v>1</v>
      </c>
      <c r="K28" s="352">
        <f>IF(B28=TRUE,J28,0)</f>
        <v>1</v>
      </c>
      <c r="L28" s="125" t="s">
        <v>79</v>
      </c>
      <c r="M28" s="629"/>
      <c r="N28" s="632"/>
      <c r="O28" s="632"/>
      <c r="P28" s="632"/>
      <c r="Q28" s="632"/>
      <c r="R28" s="631"/>
    </row>
    <row r="29" spans="2:18" ht="45" customHeight="1" thickBot="1">
      <c r="B29" s="199" t="b">
        <v>1</v>
      </c>
      <c r="C29" s="126" t="s">
        <v>74</v>
      </c>
      <c r="D29" s="93"/>
      <c r="E29" s="155" t="s">
        <v>88</v>
      </c>
      <c r="F29" s="372">
        <v>1</v>
      </c>
      <c r="G29" s="159" t="s">
        <v>3</v>
      </c>
      <c r="H29" s="156">
        <v>1</v>
      </c>
      <c r="I29" s="157">
        <v>1</v>
      </c>
      <c r="J29" s="353">
        <f>I29*F29*H29</f>
        <v>1</v>
      </c>
      <c r="K29" s="353">
        <f>IF(B29=TRUE,J29,0)</f>
        <v>1</v>
      </c>
      <c r="L29" s="160" t="s">
        <v>79</v>
      </c>
      <c r="M29" s="633"/>
      <c r="N29" s="634"/>
      <c r="O29" s="634"/>
      <c r="P29" s="634"/>
      <c r="Q29" s="634"/>
      <c r="R29" s="635"/>
    </row>
    <row r="30" spans="2:18" ht="19.5" customHeight="1" thickBot="1">
      <c r="B30" s="199"/>
      <c r="C30" s="132"/>
      <c r="D30" s="94"/>
      <c r="E30" s="133"/>
      <c r="F30" s="367"/>
      <c r="G30" s="133"/>
      <c r="H30" s="134"/>
      <c r="I30" s="135"/>
      <c r="J30" s="349"/>
      <c r="K30" s="349"/>
      <c r="L30" s="138"/>
      <c r="M30" s="161"/>
      <c r="N30" s="138"/>
      <c r="O30" s="138"/>
      <c r="P30" s="138"/>
      <c r="Q30" s="138"/>
      <c r="R30" s="138"/>
    </row>
    <row r="31" spans="2:18" ht="15" customHeight="1">
      <c r="B31" s="199"/>
      <c r="C31" s="139" t="s">
        <v>8</v>
      </c>
      <c r="D31" s="95"/>
      <c r="E31" s="95"/>
      <c r="F31" s="373"/>
      <c r="G31" s="162"/>
      <c r="H31" s="163"/>
      <c r="I31" s="141"/>
      <c r="J31" s="350"/>
      <c r="K31" s="359"/>
      <c r="L31" s="164"/>
      <c r="M31" s="650"/>
      <c r="N31" s="651"/>
      <c r="O31" s="651"/>
      <c r="P31" s="651"/>
      <c r="Q31" s="651"/>
      <c r="R31" s="652"/>
    </row>
    <row r="32" spans="2:18" ht="30">
      <c r="B32" s="199"/>
      <c r="C32" s="143" t="s">
        <v>35</v>
      </c>
      <c r="D32" s="96"/>
      <c r="E32" s="96"/>
      <c r="F32" s="374"/>
      <c r="G32" s="109"/>
      <c r="H32" s="110"/>
      <c r="I32" s="111"/>
      <c r="J32" s="351"/>
      <c r="K32" s="360"/>
      <c r="L32" s="165"/>
      <c r="M32" s="166"/>
      <c r="N32" s="167"/>
      <c r="O32" s="167"/>
      <c r="P32" s="167"/>
      <c r="Q32" s="167"/>
      <c r="R32" s="165"/>
    </row>
    <row r="33" spans="2:18" ht="46.5" customHeight="1">
      <c r="B33" s="199" t="b">
        <v>1</v>
      </c>
      <c r="C33" s="120" t="s">
        <v>16</v>
      </c>
      <c r="D33" s="92"/>
      <c r="E33" s="150" t="s">
        <v>141</v>
      </c>
      <c r="F33" s="375">
        <v>1</v>
      </c>
      <c r="G33" s="168" t="s">
        <v>6</v>
      </c>
      <c r="H33" s="169">
        <v>1</v>
      </c>
      <c r="I33" s="124">
        <v>1</v>
      </c>
      <c r="J33" s="347">
        <f aca="true" t="shared" si="6" ref="J33:J39">I33*F33*H33</f>
        <v>1</v>
      </c>
      <c r="K33" s="361">
        <f aca="true" t="shared" si="7" ref="K33:K39">IF(B33=TRUE,J33,0)</f>
        <v>1</v>
      </c>
      <c r="L33" s="170" t="s">
        <v>49</v>
      </c>
      <c r="M33" s="564" t="s">
        <v>23</v>
      </c>
      <c r="N33" s="565"/>
      <c r="O33" s="565"/>
      <c r="P33" s="565"/>
      <c r="Q33" s="565"/>
      <c r="R33" s="566"/>
    </row>
    <row r="34" spans="2:18" ht="31.5" customHeight="1">
      <c r="B34" s="199" t="b">
        <v>1</v>
      </c>
      <c r="C34" s="120" t="s">
        <v>80</v>
      </c>
      <c r="D34" s="92"/>
      <c r="E34" s="150" t="s">
        <v>140</v>
      </c>
      <c r="F34" s="375">
        <v>1</v>
      </c>
      <c r="G34" s="168" t="s">
        <v>6</v>
      </c>
      <c r="H34" s="169">
        <v>1</v>
      </c>
      <c r="I34" s="124">
        <v>1</v>
      </c>
      <c r="J34" s="347">
        <f t="shared" si="6"/>
        <v>1</v>
      </c>
      <c r="K34" s="361">
        <f t="shared" si="7"/>
        <v>1</v>
      </c>
      <c r="L34" s="171" t="s">
        <v>49</v>
      </c>
      <c r="M34" s="636"/>
      <c r="N34" s="637"/>
      <c r="O34" s="637"/>
      <c r="P34" s="637"/>
      <c r="Q34" s="637"/>
      <c r="R34" s="638"/>
    </row>
    <row r="35" spans="2:18" ht="60.75" customHeight="1" thickBot="1">
      <c r="B35" s="199" t="b">
        <v>1</v>
      </c>
      <c r="C35" s="126" t="s">
        <v>4</v>
      </c>
      <c r="D35" s="93"/>
      <c r="E35" s="155" t="s">
        <v>142</v>
      </c>
      <c r="F35" s="376">
        <v>1</v>
      </c>
      <c r="G35" s="172" t="s">
        <v>2</v>
      </c>
      <c r="H35" s="129">
        <v>1</v>
      </c>
      <c r="I35" s="130">
        <v>1</v>
      </c>
      <c r="J35" s="348">
        <f t="shared" si="6"/>
        <v>1</v>
      </c>
      <c r="K35" s="362">
        <f t="shared" si="7"/>
        <v>1</v>
      </c>
      <c r="L35" s="173" t="s">
        <v>77</v>
      </c>
      <c r="M35" s="639" t="s">
        <v>187</v>
      </c>
      <c r="N35" s="640"/>
      <c r="O35" s="640"/>
      <c r="P35" s="640"/>
      <c r="Q35" s="640"/>
      <c r="R35" s="641"/>
    </row>
    <row r="36" spans="2:18" ht="19.5" customHeight="1" thickBot="1">
      <c r="B36" s="199"/>
      <c r="C36" s="132"/>
      <c r="D36" s="94"/>
      <c r="E36" s="133"/>
      <c r="F36" s="367"/>
      <c r="G36" s="133"/>
      <c r="H36" s="134"/>
      <c r="I36" s="135"/>
      <c r="J36" s="349"/>
      <c r="K36" s="349"/>
      <c r="L36" s="138"/>
      <c r="M36" s="161"/>
      <c r="N36" s="138"/>
      <c r="O36" s="138"/>
      <c r="P36" s="138"/>
      <c r="Q36" s="138"/>
      <c r="R36" s="138"/>
    </row>
    <row r="37" spans="2:18" ht="15" customHeight="1">
      <c r="B37" s="199"/>
      <c r="C37" s="139" t="s">
        <v>9</v>
      </c>
      <c r="D37" s="95"/>
      <c r="E37" s="95"/>
      <c r="F37" s="368"/>
      <c r="G37" s="95"/>
      <c r="H37" s="140"/>
      <c r="I37" s="141"/>
      <c r="J37" s="350"/>
      <c r="K37" s="350"/>
      <c r="L37" s="142"/>
      <c r="M37" s="650"/>
      <c r="N37" s="651"/>
      <c r="O37" s="651"/>
      <c r="P37" s="651"/>
      <c r="Q37" s="651"/>
      <c r="R37" s="652"/>
    </row>
    <row r="38" spans="2:18" ht="30">
      <c r="B38" s="199"/>
      <c r="C38" s="174" t="s">
        <v>36</v>
      </c>
      <c r="D38" s="96"/>
      <c r="E38" s="96"/>
      <c r="F38" s="369"/>
      <c r="G38" s="96"/>
      <c r="H38" s="144"/>
      <c r="I38" s="111"/>
      <c r="J38" s="351"/>
      <c r="K38" s="351"/>
      <c r="L38" s="145"/>
      <c r="M38" s="166"/>
      <c r="N38" s="167"/>
      <c r="O38" s="167"/>
      <c r="P38" s="167"/>
      <c r="Q38" s="167"/>
      <c r="R38" s="165"/>
    </row>
    <row r="39" spans="2:18" ht="78.75" customHeight="1">
      <c r="B39" s="200" t="b">
        <v>1</v>
      </c>
      <c r="C39" s="654" t="s">
        <v>61</v>
      </c>
      <c r="D39" s="644"/>
      <c r="E39" s="623" t="s">
        <v>91</v>
      </c>
      <c r="F39" s="626">
        <v>1</v>
      </c>
      <c r="G39" s="175" t="s">
        <v>0</v>
      </c>
      <c r="H39" s="176">
        <v>0.5</v>
      </c>
      <c r="I39" s="177">
        <v>1.5</v>
      </c>
      <c r="J39" s="347">
        <f t="shared" si="6"/>
        <v>0.75</v>
      </c>
      <c r="K39" s="355">
        <f t="shared" si="7"/>
        <v>0.75</v>
      </c>
      <c r="L39" s="178" t="s">
        <v>44</v>
      </c>
      <c r="M39" s="564" t="s">
        <v>103</v>
      </c>
      <c r="N39" s="565"/>
      <c r="O39" s="565"/>
      <c r="P39" s="565"/>
      <c r="Q39" s="565"/>
      <c r="R39" s="566"/>
    </row>
    <row r="40" spans="2:18" ht="93" customHeight="1" thickBot="1">
      <c r="B40" s="200"/>
      <c r="C40" s="655"/>
      <c r="D40" s="649"/>
      <c r="E40" s="625"/>
      <c r="F40" s="628"/>
      <c r="G40" s="159" t="s">
        <v>2</v>
      </c>
      <c r="H40" s="179">
        <v>0.5</v>
      </c>
      <c r="I40" s="130">
        <v>1.5</v>
      </c>
      <c r="J40" s="354">
        <f>I40*F39*H40</f>
        <v>0.75</v>
      </c>
      <c r="K40" s="354">
        <f>IF(B39=TRUE,J40,0)</f>
        <v>0.75</v>
      </c>
      <c r="L40" s="160" t="s">
        <v>78</v>
      </c>
      <c r="M40" s="633"/>
      <c r="N40" s="634"/>
      <c r="O40" s="634"/>
      <c r="P40" s="634"/>
      <c r="Q40" s="634"/>
      <c r="R40" s="635"/>
    </row>
    <row r="41" spans="2:18" ht="19.5" customHeight="1" thickBot="1">
      <c r="B41" s="199"/>
      <c r="C41" s="132"/>
      <c r="D41" s="94"/>
      <c r="E41" s="133"/>
      <c r="F41" s="367"/>
      <c r="G41" s="133"/>
      <c r="H41" s="134"/>
      <c r="I41" s="135"/>
      <c r="J41" s="349"/>
      <c r="K41" s="349"/>
      <c r="L41" s="138"/>
      <c r="M41" s="161"/>
      <c r="N41" s="138"/>
      <c r="O41" s="138"/>
      <c r="P41" s="138"/>
      <c r="Q41" s="138"/>
      <c r="R41" s="138"/>
    </row>
    <row r="42" spans="2:18" ht="15" customHeight="1">
      <c r="B42" s="199"/>
      <c r="C42" s="139" t="s">
        <v>58</v>
      </c>
      <c r="D42" s="95"/>
      <c r="E42" s="95"/>
      <c r="F42" s="368"/>
      <c r="G42" s="95"/>
      <c r="H42" s="140"/>
      <c r="I42" s="141"/>
      <c r="J42" s="350"/>
      <c r="K42" s="359"/>
      <c r="L42" s="164"/>
      <c r="M42" s="650"/>
      <c r="N42" s="651"/>
      <c r="O42" s="651"/>
      <c r="P42" s="651"/>
      <c r="Q42" s="651"/>
      <c r="R42" s="652"/>
    </row>
    <row r="43" spans="2:18" ht="75">
      <c r="B43" s="199"/>
      <c r="C43" s="174" t="s">
        <v>37</v>
      </c>
      <c r="D43" s="96"/>
      <c r="E43" s="96"/>
      <c r="F43" s="369"/>
      <c r="G43" s="96"/>
      <c r="H43" s="144"/>
      <c r="I43" s="111"/>
      <c r="J43" s="351"/>
      <c r="K43" s="360"/>
      <c r="L43" s="148"/>
      <c r="M43" s="180"/>
      <c r="N43" s="181"/>
      <c r="O43" s="181"/>
      <c r="P43" s="181"/>
      <c r="Q43" s="181"/>
      <c r="R43" s="182"/>
    </row>
    <row r="44" spans="2:19" ht="135">
      <c r="B44" s="199" t="b">
        <v>1</v>
      </c>
      <c r="C44" s="654" t="s">
        <v>62</v>
      </c>
      <c r="D44" s="644"/>
      <c r="E44" s="623" t="s">
        <v>143</v>
      </c>
      <c r="F44" s="626">
        <v>1</v>
      </c>
      <c r="G44" s="183" t="s">
        <v>5</v>
      </c>
      <c r="H44" s="184">
        <v>0.5</v>
      </c>
      <c r="I44" s="355">
        <v>1.75</v>
      </c>
      <c r="J44" s="355">
        <f>I44*F44*H44</f>
        <v>0.875</v>
      </c>
      <c r="K44" s="363">
        <f>IF(B44=TRUE,J44,0)</f>
        <v>0.875</v>
      </c>
      <c r="L44" s="185" t="s">
        <v>112</v>
      </c>
      <c r="M44" s="578" t="s">
        <v>24</v>
      </c>
      <c r="N44" s="630"/>
      <c r="O44" s="630"/>
      <c r="P44" s="630"/>
      <c r="Q44" s="630"/>
      <c r="R44" s="631"/>
      <c r="S44" s="13"/>
    </row>
    <row r="45" spans="2:19" ht="62.25" customHeight="1">
      <c r="B45" s="199"/>
      <c r="C45" s="571"/>
      <c r="D45" s="648"/>
      <c r="E45" s="624"/>
      <c r="F45" s="627"/>
      <c r="G45" s="183" t="s">
        <v>1</v>
      </c>
      <c r="H45" s="184">
        <v>0.333</v>
      </c>
      <c r="I45" s="355">
        <v>1.75</v>
      </c>
      <c r="J45" s="355">
        <f>I45*F44*H45</f>
        <v>0.58275</v>
      </c>
      <c r="K45" s="363">
        <f>IF(B44=TRUE,J45,0)</f>
        <v>0.58275</v>
      </c>
      <c r="L45" s="185" t="s">
        <v>47</v>
      </c>
      <c r="M45" s="629"/>
      <c r="N45" s="630"/>
      <c r="O45" s="630"/>
      <c r="P45" s="630"/>
      <c r="Q45" s="630"/>
      <c r="R45" s="631"/>
      <c r="S45" s="13"/>
    </row>
    <row r="46" spans="2:18" ht="78.75" customHeight="1" thickBot="1">
      <c r="B46" s="199"/>
      <c r="C46" s="572"/>
      <c r="D46" s="649"/>
      <c r="E46" s="625"/>
      <c r="F46" s="628"/>
      <c r="G46" s="155" t="s">
        <v>6</v>
      </c>
      <c r="H46" s="179">
        <v>0.167</v>
      </c>
      <c r="I46" s="348">
        <v>1.75</v>
      </c>
      <c r="J46" s="348">
        <f>I46*F44*H46</f>
        <v>0.29225</v>
      </c>
      <c r="K46" s="362">
        <f>IF(B44=TRUE,J46,0)</f>
        <v>0.29225</v>
      </c>
      <c r="L46" s="173" t="s">
        <v>49</v>
      </c>
      <c r="M46" s="633"/>
      <c r="N46" s="634"/>
      <c r="O46" s="634"/>
      <c r="P46" s="634"/>
      <c r="Q46" s="634"/>
      <c r="R46" s="635"/>
    </row>
    <row r="47" spans="2:18" ht="19.5" customHeight="1" thickBot="1">
      <c r="B47" s="199"/>
      <c r="C47" s="132"/>
      <c r="D47" s="94"/>
      <c r="E47" s="133"/>
      <c r="F47" s="367"/>
      <c r="G47" s="133"/>
      <c r="H47" s="134"/>
      <c r="I47" s="135"/>
      <c r="J47" s="349"/>
      <c r="K47" s="349"/>
      <c r="L47" s="138"/>
      <c r="M47" s="161"/>
      <c r="N47" s="138"/>
      <c r="O47" s="138"/>
      <c r="P47" s="138"/>
      <c r="Q47" s="138"/>
      <c r="R47" s="138"/>
    </row>
    <row r="48" spans="2:18" ht="15" customHeight="1">
      <c r="B48" s="199"/>
      <c r="C48" s="139" t="s">
        <v>10</v>
      </c>
      <c r="D48" s="95"/>
      <c r="E48" s="95"/>
      <c r="F48" s="368"/>
      <c r="G48" s="95"/>
      <c r="H48" s="140"/>
      <c r="I48" s="141"/>
      <c r="J48" s="350"/>
      <c r="K48" s="350"/>
      <c r="L48" s="142"/>
      <c r="M48" s="650"/>
      <c r="N48" s="651"/>
      <c r="O48" s="651"/>
      <c r="P48" s="651"/>
      <c r="Q48" s="651"/>
      <c r="R48" s="652"/>
    </row>
    <row r="49" spans="2:18" ht="45">
      <c r="B49" s="199"/>
      <c r="C49" s="143" t="s">
        <v>38</v>
      </c>
      <c r="D49" s="96"/>
      <c r="E49" s="96"/>
      <c r="F49" s="369"/>
      <c r="G49" s="96"/>
      <c r="H49" s="144"/>
      <c r="I49" s="111"/>
      <c r="J49" s="351"/>
      <c r="K49" s="351"/>
      <c r="L49" s="145"/>
      <c r="M49" s="146"/>
      <c r="N49" s="147"/>
      <c r="O49" s="147"/>
      <c r="P49" s="147"/>
      <c r="Q49" s="147"/>
      <c r="R49" s="148"/>
    </row>
    <row r="50" spans="2:18" ht="108.75" customHeight="1" thickBot="1">
      <c r="B50" s="199" t="b">
        <v>1</v>
      </c>
      <c r="C50" s="154" t="s">
        <v>63</v>
      </c>
      <c r="D50" s="93"/>
      <c r="E50" s="155" t="s">
        <v>93</v>
      </c>
      <c r="F50" s="372">
        <v>1</v>
      </c>
      <c r="G50" s="159" t="s">
        <v>2</v>
      </c>
      <c r="H50" s="156">
        <v>1</v>
      </c>
      <c r="I50" s="157">
        <v>1</v>
      </c>
      <c r="J50" s="353">
        <f>I50*H50*F50</f>
        <v>1</v>
      </c>
      <c r="K50" s="353">
        <f>IF(B50=TRUE,J50,0)</f>
        <v>1</v>
      </c>
      <c r="L50" s="160" t="s">
        <v>78</v>
      </c>
      <c r="M50" s="639" t="s">
        <v>75</v>
      </c>
      <c r="N50" s="659"/>
      <c r="O50" s="659"/>
      <c r="P50" s="659"/>
      <c r="Q50" s="659"/>
      <c r="R50" s="660"/>
    </row>
    <row r="51" spans="2:18" ht="19.5" customHeight="1" thickBot="1">
      <c r="B51" s="199"/>
      <c r="C51" s="132"/>
      <c r="D51" s="94"/>
      <c r="E51" s="133"/>
      <c r="F51" s="367"/>
      <c r="G51" s="133"/>
      <c r="H51" s="134"/>
      <c r="I51" s="135"/>
      <c r="J51" s="349"/>
      <c r="K51" s="349"/>
      <c r="L51" s="138"/>
      <c r="M51" s="161"/>
      <c r="N51" s="138"/>
      <c r="O51" s="138"/>
      <c r="P51" s="138"/>
      <c r="Q51" s="138"/>
      <c r="R51" s="138"/>
    </row>
    <row r="52" spans="2:18" ht="15" customHeight="1">
      <c r="B52" s="199"/>
      <c r="C52" s="139" t="s">
        <v>11</v>
      </c>
      <c r="D52" s="95"/>
      <c r="E52" s="95"/>
      <c r="F52" s="368"/>
      <c r="G52" s="95"/>
      <c r="H52" s="140"/>
      <c r="I52" s="141"/>
      <c r="J52" s="350"/>
      <c r="K52" s="350"/>
      <c r="L52" s="142"/>
      <c r="M52" s="650"/>
      <c r="N52" s="651"/>
      <c r="O52" s="651"/>
      <c r="P52" s="651"/>
      <c r="Q52" s="651"/>
      <c r="R52" s="652"/>
    </row>
    <row r="53" spans="2:18" ht="45">
      <c r="B53" s="199"/>
      <c r="C53" s="143" t="s">
        <v>46</v>
      </c>
      <c r="D53" s="96"/>
      <c r="E53" s="96"/>
      <c r="F53" s="369"/>
      <c r="G53" s="96"/>
      <c r="H53" s="144"/>
      <c r="I53" s="111"/>
      <c r="J53" s="351"/>
      <c r="K53" s="351"/>
      <c r="L53" s="145"/>
      <c r="M53" s="146"/>
      <c r="N53" s="147"/>
      <c r="O53" s="147"/>
      <c r="P53" s="147"/>
      <c r="Q53" s="147"/>
      <c r="R53" s="148"/>
    </row>
    <row r="54" spans="2:19" ht="75">
      <c r="B54" s="199" t="b">
        <v>1</v>
      </c>
      <c r="C54" s="570" t="s">
        <v>174</v>
      </c>
      <c r="D54" s="644"/>
      <c r="E54" s="623" t="s">
        <v>92</v>
      </c>
      <c r="F54" s="626">
        <v>1</v>
      </c>
      <c r="G54" s="150" t="s">
        <v>0</v>
      </c>
      <c r="H54" s="186">
        <v>0.333</v>
      </c>
      <c r="I54" s="124">
        <v>1.5</v>
      </c>
      <c r="J54" s="347">
        <f>I54*H54*F54</f>
        <v>0.49950000000000006</v>
      </c>
      <c r="K54" s="347">
        <f>IF(B54=TRUE,J54,0)</f>
        <v>0.49950000000000006</v>
      </c>
      <c r="L54" s="187" t="s">
        <v>67</v>
      </c>
      <c r="M54" s="564" t="s">
        <v>176</v>
      </c>
      <c r="N54" s="565"/>
      <c r="O54" s="565"/>
      <c r="P54" s="565"/>
      <c r="Q54" s="565"/>
      <c r="R54" s="566"/>
      <c r="S54" s="13"/>
    </row>
    <row r="55" spans="2:19" ht="90">
      <c r="B55" s="199"/>
      <c r="C55" s="653"/>
      <c r="D55" s="645"/>
      <c r="E55" s="643"/>
      <c r="F55" s="642"/>
      <c r="G55" s="150" t="s">
        <v>1</v>
      </c>
      <c r="H55" s="186">
        <v>0.667</v>
      </c>
      <c r="I55" s="124">
        <v>1.5</v>
      </c>
      <c r="J55" s="347">
        <f>I55*H55*F54</f>
        <v>1.0005000000000002</v>
      </c>
      <c r="K55" s="347">
        <f>IF(B54=TRUE,J55,0)</f>
        <v>1.0005000000000002</v>
      </c>
      <c r="L55" s="125" t="s">
        <v>148</v>
      </c>
      <c r="M55" s="567"/>
      <c r="N55" s="568"/>
      <c r="O55" s="568"/>
      <c r="P55" s="568"/>
      <c r="Q55" s="568"/>
      <c r="R55" s="569"/>
      <c r="S55" s="10"/>
    </row>
    <row r="56" spans="2:18" ht="45" customHeight="1">
      <c r="B56" s="199" t="b">
        <v>1</v>
      </c>
      <c r="C56" s="149" t="s">
        <v>81</v>
      </c>
      <c r="D56" s="92"/>
      <c r="E56" s="150" t="s">
        <v>95</v>
      </c>
      <c r="F56" s="377">
        <v>1</v>
      </c>
      <c r="G56" s="150" t="s">
        <v>5</v>
      </c>
      <c r="H56" s="186">
        <v>1</v>
      </c>
      <c r="I56" s="124">
        <v>1</v>
      </c>
      <c r="J56" s="347">
        <f>I56*H56*F56</f>
        <v>1</v>
      </c>
      <c r="K56" s="347">
        <f>IF(B56=TRUE,J56,0)</f>
        <v>1</v>
      </c>
      <c r="L56" s="125" t="s">
        <v>59</v>
      </c>
      <c r="M56" s="662" t="s">
        <v>76</v>
      </c>
      <c r="N56" s="637"/>
      <c r="O56" s="637"/>
      <c r="P56" s="637"/>
      <c r="Q56" s="637"/>
      <c r="R56" s="638"/>
    </row>
    <row r="57" spans="2:18" ht="105">
      <c r="B57" s="199" t="b">
        <v>1</v>
      </c>
      <c r="C57" s="120" t="s">
        <v>64</v>
      </c>
      <c r="D57" s="92"/>
      <c r="E57" s="150" t="s">
        <v>94</v>
      </c>
      <c r="F57" s="377">
        <v>1</v>
      </c>
      <c r="G57" s="150" t="s">
        <v>1</v>
      </c>
      <c r="H57" s="152">
        <v>1</v>
      </c>
      <c r="I57" s="124">
        <v>1</v>
      </c>
      <c r="J57" s="347">
        <f>I57*H57*F57</f>
        <v>1</v>
      </c>
      <c r="K57" s="347">
        <f>IF(B57=TRUE,J57,0)</f>
        <v>1</v>
      </c>
      <c r="L57" s="125" t="s">
        <v>51</v>
      </c>
      <c r="M57" s="656" t="s">
        <v>25</v>
      </c>
      <c r="N57" s="657"/>
      <c r="O57" s="657"/>
      <c r="P57" s="657"/>
      <c r="Q57" s="657"/>
      <c r="R57" s="658"/>
    </row>
    <row r="58" spans="2:18" ht="105.75" thickBot="1">
      <c r="B58" s="199" t="b">
        <v>1</v>
      </c>
      <c r="C58" s="126" t="s">
        <v>17</v>
      </c>
      <c r="D58" s="93"/>
      <c r="E58" s="155" t="s">
        <v>96</v>
      </c>
      <c r="F58" s="371">
        <v>0.5</v>
      </c>
      <c r="G58" s="155" t="s">
        <v>1</v>
      </c>
      <c r="H58" s="156">
        <v>1</v>
      </c>
      <c r="I58" s="130">
        <v>1</v>
      </c>
      <c r="J58" s="348">
        <f>I58*H58*F58</f>
        <v>0.5</v>
      </c>
      <c r="K58" s="348">
        <f>IF(B58=TRUE,J58,0)</f>
        <v>0.5</v>
      </c>
      <c r="L58" s="188" t="s">
        <v>51</v>
      </c>
      <c r="M58" s="639" t="s">
        <v>26</v>
      </c>
      <c r="N58" s="659"/>
      <c r="O58" s="659"/>
      <c r="P58" s="659"/>
      <c r="Q58" s="659"/>
      <c r="R58" s="660"/>
    </row>
    <row r="59" spans="2:18" ht="19.5" customHeight="1" thickBot="1">
      <c r="B59" s="199"/>
      <c r="C59" s="132"/>
      <c r="D59" s="94"/>
      <c r="E59" s="133"/>
      <c r="F59" s="367"/>
      <c r="G59" s="133"/>
      <c r="H59" s="134"/>
      <c r="I59" s="135"/>
      <c r="J59" s="349"/>
      <c r="K59" s="349"/>
      <c r="L59" s="138"/>
      <c r="M59" s="161"/>
      <c r="N59" s="138"/>
      <c r="O59" s="138"/>
      <c r="P59" s="138"/>
      <c r="Q59" s="138"/>
      <c r="R59" s="138"/>
    </row>
    <row r="60" spans="2:18" ht="15" customHeight="1">
      <c r="B60" s="199"/>
      <c r="C60" s="139" t="s">
        <v>12</v>
      </c>
      <c r="D60" s="95"/>
      <c r="E60" s="95"/>
      <c r="F60" s="368"/>
      <c r="G60" s="95"/>
      <c r="H60" s="140"/>
      <c r="I60" s="141"/>
      <c r="J60" s="350"/>
      <c r="K60" s="350"/>
      <c r="L60" s="142"/>
      <c r="M60" s="650"/>
      <c r="N60" s="651"/>
      <c r="O60" s="651"/>
      <c r="P60" s="651"/>
      <c r="Q60" s="651"/>
      <c r="R60" s="652"/>
    </row>
    <row r="61" spans="2:18" ht="45">
      <c r="B61" s="199"/>
      <c r="C61" s="174" t="s">
        <v>39</v>
      </c>
      <c r="D61" s="96"/>
      <c r="E61" s="96"/>
      <c r="F61" s="369"/>
      <c r="G61" s="96"/>
      <c r="H61" s="144"/>
      <c r="I61" s="111"/>
      <c r="J61" s="351"/>
      <c r="K61" s="351"/>
      <c r="L61" s="145"/>
      <c r="M61" s="180"/>
      <c r="N61" s="181"/>
      <c r="O61" s="181"/>
      <c r="P61" s="181"/>
      <c r="Q61" s="181"/>
      <c r="R61" s="182"/>
    </row>
    <row r="62" spans="2:18" ht="45.75" customHeight="1">
      <c r="B62" s="201" t="b">
        <v>1</v>
      </c>
      <c r="C62" s="654" t="s">
        <v>144</v>
      </c>
      <c r="D62" s="644"/>
      <c r="E62" s="623" t="s">
        <v>145</v>
      </c>
      <c r="F62" s="626">
        <v>1</v>
      </c>
      <c r="G62" s="150" t="s">
        <v>6</v>
      </c>
      <c r="H62" s="152">
        <v>0.333</v>
      </c>
      <c r="I62" s="352">
        <v>1.75</v>
      </c>
      <c r="J62" s="352">
        <f>I62*H62*F62</f>
        <v>0.58275</v>
      </c>
      <c r="K62" s="352">
        <f>IF(B62=TRUE,J62,0)</f>
        <v>0.58275</v>
      </c>
      <c r="L62" s="178" t="s">
        <v>49</v>
      </c>
      <c r="M62" s="578" t="s">
        <v>27</v>
      </c>
      <c r="N62" s="630"/>
      <c r="O62" s="630"/>
      <c r="P62" s="630"/>
      <c r="Q62" s="630"/>
      <c r="R62" s="631"/>
    </row>
    <row r="63" spans="2:18" ht="75">
      <c r="B63" s="201"/>
      <c r="C63" s="661"/>
      <c r="D63" s="648"/>
      <c r="E63" s="624"/>
      <c r="F63" s="627"/>
      <c r="G63" s="175" t="s">
        <v>0</v>
      </c>
      <c r="H63" s="189">
        <v>0.333</v>
      </c>
      <c r="I63" s="356">
        <v>1.75</v>
      </c>
      <c r="J63" s="356">
        <f>I63*H63*F62</f>
        <v>0.58275</v>
      </c>
      <c r="K63" s="356">
        <f>IF(B62=TRUE,J63,0)</f>
        <v>0.58275</v>
      </c>
      <c r="L63" s="191" t="s">
        <v>48</v>
      </c>
      <c r="M63" s="629"/>
      <c r="N63" s="632"/>
      <c r="O63" s="632"/>
      <c r="P63" s="632"/>
      <c r="Q63" s="632"/>
      <c r="R63" s="631"/>
    </row>
    <row r="64" spans="2:18" ht="45.75" customHeight="1" thickBot="1">
      <c r="B64" s="199"/>
      <c r="C64" s="655"/>
      <c r="D64" s="649"/>
      <c r="E64" s="625"/>
      <c r="F64" s="628"/>
      <c r="G64" s="159" t="s">
        <v>1</v>
      </c>
      <c r="H64" s="156">
        <v>0.333</v>
      </c>
      <c r="I64" s="353">
        <v>1.75</v>
      </c>
      <c r="J64" s="353">
        <f>I64*H64*F62</f>
        <v>0.58275</v>
      </c>
      <c r="K64" s="353">
        <f>IF(B62=TRUE,J64,0)</f>
        <v>0.58275</v>
      </c>
      <c r="L64" s="188" t="s">
        <v>51</v>
      </c>
      <c r="M64" s="633"/>
      <c r="N64" s="634"/>
      <c r="O64" s="634"/>
      <c r="P64" s="634"/>
      <c r="Q64" s="634"/>
      <c r="R64" s="635"/>
    </row>
    <row r="65" spans="2:18" ht="19.5" customHeight="1" thickBot="1">
      <c r="B65" s="199"/>
      <c r="C65" s="132"/>
      <c r="D65" s="94"/>
      <c r="E65" s="133"/>
      <c r="F65" s="367"/>
      <c r="G65" s="133"/>
      <c r="H65" s="134"/>
      <c r="I65" s="135"/>
      <c r="J65" s="349"/>
      <c r="K65" s="349"/>
      <c r="L65" s="138"/>
      <c r="M65" s="161"/>
      <c r="N65" s="138"/>
      <c r="O65" s="138"/>
      <c r="P65" s="138"/>
      <c r="Q65" s="138"/>
      <c r="R65" s="138"/>
    </row>
    <row r="66" spans="2:18" ht="15" customHeight="1">
      <c r="B66" s="199"/>
      <c r="C66" s="139" t="s">
        <v>104</v>
      </c>
      <c r="D66" s="95"/>
      <c r="E66" s="95"/>
      <c r="F66" s="368"/>
      <c r="G66" s="95"/>
      <c r="H66" s="140"/>
      <c r="I66" s="141"/>
      <c r="J66" s="350"/>
      <c r="K66" s="359"/>
      <c r="L66" s="164"/>
      <c r="M66" s="650"/>
      <c r="N66" s="651"/>
      <c r="O66" s="651"/>
      <c r="P66" s="651"/>
      <c r="Q66" s="651"/>
      <c r="R66" s="652"/>
    </row>
    <row r="67" spans="2:18" ht="60">
      <c r="B67" s="199"/>
      <c r="C67" s="192" t="s">
        <v>40</v>
      </c>
      <c r="D67" s="96"/>
      <c r="E67" s="96"/>
      <c r="F67" s="369"/>
      <c r="G67" s="96"/>
      <c r="H67" s="144"/>
      <c r="I67" s="111"/>
      <c r="J67" s="351"/>
      <c r="K67" s="360"/>
      <c r="L67" s="148"/>
      <c r="M67" s="193"/>
      <c r="N67" s="181"/>
      <c r="O67" s="181"/>
      <c r="P67" s="181"/>
      <c r="Q67" s="181"/>
      <c r="R67" s="182"/>
    </row>
    <row r="68" spans="2:18" ht="45.75" customHeight="1">
      <c r="B68" s="199" t="b">
        <v>1</v>
      </c>
      <c r="C68" s="654" t="s">
        <v>50</v>
      </c>
      <c r="D68" s="644"/>
      <c r="E68" s="623" t="s">
        <v>146</v>
      </c>
      <c r="F68" s="626">
        <v>1</v>
      </c>
      <c r="G68" s="150" t="s">
        <v>5</v>
      </c>
      <c r="H68" s="186">
        <v>0.5</v>
      </c>
      <c r="I68" s="347">
        <v>1.75</v>
      </c>
      <c r="J68" s="347">
        <f>I68*H68*$F$68</f>
        <v>0.875</v>
      </c>
      <c r="K68" s="364">
        <f>IF($B$68=TRUE,J68,0)</f>
        <v>0.875</v>
      </c>
      <c r="L68" s="194" t="s">
        <v>49</v>
      </c>
      <c r="M68" s="576" t="s">
        <v>28</v>
      </c>
      <c r="N68" s="565"/>
      <c r="O68" s="565"/>
      <c r="P68" s="565"/>
      <c r="Q68" s="565"/>
      <c r="R68" s="566"/>
    </row>
    <row r="69" spans="2:18" ht="45.75" customHeight="1">
      <c r="B69" s="199"/>
      <c r="C69" s="571"/>
      <c r="D69" s="648"/>
      <c r="E69" s="624"/>
      <c r="F69" s="627"/>
      <c r="G69" s="175" t="s">
        <v>1</v>
      </c>
      <c r="H69" s="176">
        <v>0.25</v>
      </c>
      <c r="I69" s="357">
        <v>1.75</v>
      </c>
      <c r="J69" s="347">
        <f>I69*H69*$F$68</f>
        <v>0.4375</v>
      </c>
      <c r="K69" s="364">
        <f>IF($B$68=TRUE,J69,0)</f>
        <v>0.4375</v>
      </c>
      <c r="L69" s="195" t="s">
        <v>51</v>
      </c>
      <c r="M69" s="630"/>
      <c r="N69" s="630"/>
      <c r="O69" s="630"/>
      <c r="P69" s="630"/>
      <c r="Q69" s="630"/>
      <c r="R69" s="631"/>
    </row>
    <row r="70" spans="2:18" ht="45.75" customHeight="1" thickBot="1">
      <c r="B70" s="199"/>
      <c r="C70" s="572"/>
      <c r="D70" s="649"/>
      <c r="E70" s="625"/>
      <c r="F70" s="628"/>
      <c r="G70" s="159" t="s">
        <v>6</v>
      </c>
      <c r="H70" s="179">
        <v>0.25</v>
      </c>
      <c r="I70" s="348">
        <v>1.75</v>
      </c>
      <c r="J70" s="347">
        <f>I70*H70*$F$68</f>
        <v>0.4375</v>
      </c>
      <c r="K70" s="364">
        <f>IF($B$68=TRUE,J70,0)</f>
        <v>0.4375</v>
      </c>
      <c r="L70" s="173" t="s">
        <v>52</v>
      </c>
      <c r="M70" s="634"/>
      <c r="N70" s="634"/>
      <c r="O70" s="634"/>
      <c r="P70" s="634"/>
      <c r="Q70" s="634"/>
      <c r="R70" s="635"/>
    </row>
    <row r="71" spans="2:18" ht="19.5" customHeight="1" thickBot="1">
      <c r="B71" s="199"/>
      <c r="C71" s="132"/>
      <c r="D71" s="94"/>
      <c r="E71" s="133"/>
      <c r="F71" s="367"/>
      <c r="G71" s="133"/>
      <c r="H71" s="134"/>
      <c r="I71" s="135"/>
      <c r="J71" s="349"/>
      <c r="K71" s="349"/>
      <c r="L71" s="138"/>
      <c r="M71" s="161"/>
      <c r="N71" s="138"/>
      <c r="O71" s="138"/>
      <c r="P71" s="138"/>
      <c r="Q71" s="138"/>
      <c r="R71" s="138"/>
    </row>
    <row r="72" spans="2:18" ht="15" customHeight="1">
      <c r="B72" s="199"/>
      <c r="C72" s="139" t="s">
        <v>53</v>
      </c>
      <c r="D72" s="95"/>
      <c r="E72" s="95"/>
      <c r="F72" s="368"/>
      <c r="G72" s="95"/>
      <c r="H72" s="140"/>
      <c r="I72" s="141"/>
      <c r="J72" s="350"/>
      <c r="K72" s="350"/>
      <c r="L72" s="142"/>
      <c r="M72" s="650"/>
      <c r="N72" s="651"/>
      <c r="O72" s="651"/>
      <c r="P72" s="651"/>
      <c r="Q72" s="651"/>
      <c r="R72" s="652"/>
    </row>
    <row r="73" spans="2:18" ht="60">
      <c r="B73" s="199"/>
      <c r="C73" s="143" t="s">
        <v>41</v>
      </c>
      <c r="D73" s="96"/>
      <c r="E73" s="96"/>
      <c r="F73" s="369"/>
      <c r="G73" s="96"/>
      <c r="H73" s="144"/>
      <c r="I73" s="111"/>
      <c r="J73" s="351"/>
      <c r="K73" s="351"/>
      <c r="L73" s="145"/>
      <c r="M73" s="146"/>
      <c r="N73" s="147"/>
      <c r="O73" s="147"/>
      <c r="P73" s="147"/>
      <c r="Q73" s="147"/>
      <c r="R73" s="148"/>
    </row>
    <row r="74" spans="2:18" ht="45.75" customHeight="1" thickBot="1">
      <c r="B74" s="199" t="b">
        <v>1</v>
      </c>
      <c r="C74" s="126" t="s">
        <v>65</v>
      </c>
      <c r="D74" s="93"/>
      <c r="E74" s="155" t="s">
        <v>101</v>
      </c>
      <c r="F74" s="372">
        <v>1</v>
      </c>
      <c r="G74" s="159" t="s">
        <v>5</v>
      </c>
      <c r="H74" s="179">
        <v>1</v>
      </c>
      <c r="I74" s="130">
        <v>1</v>
      </c>
      <c r="J74" s="348">
        <f>I74*H74*F74</f>
        <v>1</v>
      </c>
      <c r="K74" s="348">
        <f>IF(B74=TRUE,J74,0)</f>
        <v>1</v>
      </c>
      <c r="L74" s="160" t="s">
        <v>52</v>
      </c>
      <c r="M74" s="639" t="s">
        <v>29</v>
      </c>
      <c r="N74" s="659"/>
      <c r="O74" s="659"/>
      <c r="P74" s="659"/>
      <c r="Q74" s="659"/>
      <c r="R74" s="660"/>
    </row>
    <row r="75" spans="2:18" ht="19.5" customHeight="1" thickBot="1">
      <c r="B75" s="199"/>
      <c r="C75" s="132"/>
      <c r="D75" s="94"/>
      <c r="E75" s="133"/>
      <c r="F75" s="367"/>
      <c r="G75" s="133"/>
      <c r="H75" s="134"/>
      <c r="I75" s="135"/>
      <c r="J75" s="349"/>
      <c r="K75" s="349"/>
      <c r="L75" s="138"/>
      <c r="M75" s="161"/>
      <c r="N75" s="138"/>
      <c r="O75" s="138"/>
      <c r="P75" s="138"/>
      <c r="Q75" s="138"/>
      <c r="R75" s="138"/>
    </row>
    <row r="76" spans="2:18" ht="15" customHeight="1">
      <c r="B76" s="199"/>
      <c r="C76" s="139" t="s">
        <v>54</v>
      </c>
      <c r="D76" s="95"/>
      <c r="E76" s="95"/>
      <c r="F76" s="368"/>
      <c r="G76" s="95"/>
      <c r="H76" s="140"/>
      <c r="I76" s="196"/>
      <c r="J76" s="350"/>
      <c r="K76" s="350"/>
      <c r="L76" s="142"/>
      <c r="M76" s="650"/>
      <c r="N76" s="651"/>
      <c r="O76" s="651"/>
      <c r="P76" s="651"/>
      <c r="Q76" s="651"/>
      <c r="R76" s="652"/>
    </row>
    <row r="77" spans="2:18" ht="90">
      <c r="B77" s="199"/>
      <c r="C77" s="143" t="s">
        <v>42</v>
      </c>
      <c r="D77" s="96"/>
      <c r="E77" s="96"/>
      <c r="F77" s="369"/>
      <c r="G77" s="96"/>
      <c r="H77" s="144"/>
      <c r="I77" s="197"/>
      <c r="J77" s="351"/>
      <c r="K77" s="351"/>
      <c r="L77" s="145"/>
      <c r="M77" s="146"/>
      <c r="N77" s="147"/>
      <c r="O77" s="147"/>
      <c r="P77" s="147"/>
      <c r="Q77" s="147"/>
      <c r="R77" s="148"/>
    </row>
    <row r="78" spans="2:18" ht="139.5" customHeight="1" thickBot="1">
      <c r="B78" s="199" t="b">
        <v>1</v>
      </c>
      <c r="C78" s="126" t="s">
        <v>100</v>
      </c>
      <c r="D78" s="93"/>
      <c r="E78" s="155" t="s">
        <v>97</v>
      </c>
      <c r="F78" s="372">
        <v>1</v>
      </c>
      <c r="G78" s="159" t="s">
        <v>5</v>
      </c>
      <c r="H78" s="179">
        <v>1</v>
      </c>
      <c r="I78" s="198">
        <v>1</v>
      </c>
      <c r="J78" s="348">
        <f>I78*H78*F78</f>
        <v>1</v>
      </c>
      <c r="K78" s="348">
        <f>IF(B78=TRUE,J78,0)</f>
        <v>1</v>
      </c>
      <c r="L78" s="160" t="s">
        <v>52</v>
      </c>
      <c r="M78" s="639" t="s">
        <v>188</v>
      </c>
      <c r="N78" s="659"/>
      <c r="O78" s="659"/>
      <c r="P78" s="659"/>
      <c r="Q78" s="659"/>
      <c r="R78" s="660"/>
    </row>
    <row r="79" spans="2:18" ht="19.5" customHeight="1" thickBot="1">
      <c r="B79" s="199"/>
      <c r="C79" s="132"/>
      <c r="D79" s="94"/>
      <c r="E79" s="133"/>
      <c r="F79" s="367"/>
      <c r="G79" s="133"/>
      <c r="H79" s="134"/>
      <c r="I79" s="135"/>
      <c r="J79" s="349"/>
      <c r="K79" s="349"/>
      <c r="L79" s="138"/>
      <c r="M79" s="161"/>
      <c r="N79" s="138"/>
      <c r="O79" s="138"/>
      <c r="P79" s="138"/>
      <c r="Q79" s="138"/>
      <c r="R79" s="138"/>
    </row>
    <row r="80" spans="2:18" ht="15" customHeight="1">
      <c r="B80" s="199"/>
      <c r="C80" s="139" t="s">
        <v>55</v>
      </c>
      <c r="D80" s="95"/>
      <c r="E80" s="95"/>
      <c r="F80" s="368"/>
      <c r="G80" s="95"/>
      <c r="H80" s="140"/>
      <c r="I80" s="141"/>
      <c r="J80" s="350"/>
      <c r="K80" s="350"/>
      <c r="L80" s="142"/>
      <c r="M80" s="650"/>
      <c r="N80" s="651"/>
      <c r="O80" s="651"/>
      <c r="P80" s="651"/>
      <c r="Q80" s="651"/>
      <c r="R80" s="652"/>
    </row>
    <row r="81" spans="2:18" ht="75">
      <c r="B81" s="199"/>
      <c r="C81" s="143" t="s">
        <v>43</v>
      </c>
      <c r="D81" s="96"/>
      <c r="E81" s="96"/>
      <c r="F81" s="369"/>
      <c r="G81" s="96"/>
      <c r="H81" s="144"/>
      <c r="I81" s="111"/>
      <c r="J81" s="351"/>
      <c r="K81" s="351"/>
      <c r="L81" s="145"/>
      <c r="M81" s="146"/>
      <c r="N81" s="147"/>
      <c r="O81" s="147"/>
      <c r="P81" s="147"/>
      <c r="Q81" s="147"/>
      <c r="R81" s="148"/>
    </row>
    <row r="82" spans="2:18" ht="76.5" customHeight="1">
      <c r="B82" s="199" t="b">
        <v>1</v>
      </c>
      <c r="C82" s="120" t="s">
        <v>66</v>
      </c>
      <c r="D82" s="92"/>
      <c r="E82" s="150" t="s">
        <v>98</v>
      </c>
      <c r="F82" s="370">
        <v>1</v>
      </c>
      <c r="G82" s="151" t="s">
        <v>5</v>
      </c>
      <c r="H82" s="186">
        <v>1</v>
      </c>
      <c r="I82" s="124">
        <v>1</v>
      </c>
      <c r="J82" s="347">
        <f>I82*H82*F82</f>
        <v>1</v>
      </c>
      <c r="K82" s="347">
        <f>IF(B82=TRUE,J82,0)</f>
        <v>1</v>
      </c>
      <c r="L82" s="125" t="s">
        <v>52</v>
      </c>
      <c r="M82" s="656" t="s">
        <v>30</v>
      </c>
      <c r="N82" s="657"/>
      <c r="O82" s="657"/>
      <c r="P82" s="657"/>
      <c r="Q82" s="657"/>
      <c r="R82" s="658"/>
    </row>
    <row r="83" spans="2:18" ht="48.75" customHeight="1" thickBot="1">
      <c r="B83" s="199" t="b">
        <v>1</v>
      </c>
      <c r="C83" s="154" t="s">
        <v>56</v>
      </c>
      <c r="D83" s="93"/>
      <c r="E83" s="155" t="s">
        <v>99</v>
      </c>
      <c r="F83" s="372">
        <v>1</v>
      </c>
      <c r="G83" s="159" t="s">
        <v>2</v>
      </c>
      <c r="H83" s="179">
        <v>1</v>
      </c>
      <c r="I83" s="130">
        <v>1</v>
      </c>
      <c r="J83" s="348">
        <f>I83*H83*F83</f>
        <v>1</v>
      </c>
      <c r="K83" s="348">
        <f>IF(B83=TRUE,J83,0)</f>
        <v>1</v>
      </c>
      <c r="L83" s="160" t="s">
        <v>77</v>
      </c>
      <c r="M83" s="639" t="s">
        <v>57</v>
      </c>
      <c r="N83" s="659"/>
      <c r="O83" s="659"/>
      <c r="P83" s="659"/>
      <c r="Q83" s="659"/>
      <c r="R83" s="660"/>
    </row>
    <row r="84" spans="3:48" s="5" customFormat="1" ht="15">
      <c r="C84" s="8"/>
      <c r="D84" s="8"/>
      <c r="E84" s="12"/>
      <c r="F84" s="344"/>
      <c r="G84" s="8"/>
      <c r="H84" s="6"/>
      <c r="I84" s="17"/>
      <c r="J84" s="17"/>
      <c r="K84" s="17"/>
      <c r="L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row>
    <row r="85" spans="3:11" ht="15">
      <c r="C85" s="2"/>
      <c r="D85" s="2"/>
      <c r="E85" s="2"/>
      <c r="F85" s="345"/>
      <c r="G85" s="2"/>
      <c r="H85" s="2"/>
      <c r="I85" s="18"/>
      <c r="J85" s="18"/>
      <c r="K85" s="18"/>
    </row>
    <row r="86" spans="3:11" ht="15">
      <c r="C86" s="2"/>
      <c r="D86" s="2"/>
      <c r="E86" s="2"/>
      <c r="F86" s="345"/>
      <c r="G86" s="2"/>
      <c r="H86" s="2"/>
      <c r="I86" s="18"/>
      <c r="J86" s="18"/>
      <c r="K86" s="18"/>
    </row>
    <row r="87" spans="3:11" ht="15">
      <c r="C87" s="2"/>
      <c r="D87" s="2"/>
      <c r="E87" s="2"/>
      <c r="F87" s="345"/>
      <c r="G87" s="2"/>
      <c r="H87" s="2"/>
      <c r="I87" s="18"/>
      <c r="J87" s="18"/>
      <c r="K87" s="18"/>
    </row>
    <row r="88" spans="3:11" ht="23.25" customHeight="1">
      <c r="C88" s="2"/>
      <c r="D88" s="2"/>
      <c r="E88" s="2"/>
      <c r="F88" s="345"/>
      <c r="G88" s="2"/>
      <c r="H88" s="2"/>
      <c r="I88" s="18"/>
      <c r="J88" s="18"/>
      <c r="K88" s="18"/>
    </row>
    <row r="89" spans="3:48" s="5" customFormat="1" ht="15">
      <c r="C89" s="8"/>
      <c r="D89" s="8"/>
      <c r="E89" s="12"/>
      <c r="F89" s="344"/>
      <c r="G89" s="8"/>
      <c r="H89" s="6"/>
      <c r="I89" s="17"/>
      <c r="J89" s="17"/>
      <c r="K89" s="17"/>
      <c r="L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row>
    <row r="90" spans="3:48" s="5" customFormat="1" ht="15">
      <c r="C90" s="8"/>
      <c r="D90" s="8"/>
      <c r="E90" s="12"/>
      <c r="F90" s="344"/>
      <c r="G90" s="8"/>
      <c r="H90" s="6"/>
      <c r="I90" s="17"/>
      <c r="J90" s="17"/>
      <c r="K90" s="17"/>
      <c r="L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row>
    <row r="91" spans="3:48" s="5" customFormat="1" ht="15">
      <c r="C91" s="8"/>
      <c r="D91" s="8"/>
      <c r="E91" s="12"/>
      <c r="F91" s="344"/>
      <c r="G91" s="8"/>
      <c r="H91" s="6"/>
      <c r="I91" s="17"/>
      <c r="J91" s="17"/>
      <c r="K91" s="17"/>
      <c r="L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row>
    <row r="92" spans="3:48" s="5" customFormat="1" ht="15">
      <c r="C92" s="8"/>
      <c r="D92" s="8"/>
      <c r="E92" s="12"/>
      <c r="F92" s="344"/>
      <c r="G92" s="8"/>
      <c r="H92" s="6"/>
      <c r="I92" s="17"/>
      <c r="J92" s="17"/>
      <c r="K92" s="17"/>
      <c r="L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row>
    <row r="93" spans="3:48" s="5" customFormat="1" ht="15">
      <c r="C93" s="8"/>
      <c r="D93" s="8"/>
      <c r="E93" s="12"/>
      <c r="F93" s="344"/>
      <c r="G93" s="8"/>
      <c r="H93" s="6"/>
      <c r="I93" s="17"/>
      <c r="J93" s="17"/>
      <c r="K93" s="17"/>
      <c r="L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row>
    <row r="94" spans="3:48" s="5" customFormat="1" ht="15">
      <c r="C94" s="8"/>
      <c r="D94" s="8"/>
      <c r="E94" s="12"/>
      <c r="F94" s="344"/>
      <c r="G94" s="8"/>
      <c r="H94" s="6"/>
      <c r="I94" s="17"/>
      <c r="J94" s="17"/>
      <c r="K94" s="17"/>
      <c r="L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row>
    <row r="95" spans="3:48" s="5" customFormat="1" ht="15">
      <c r="C95" s="8"/>
      <c r="D95" s="8"/>
      <c r="E95" s="12"/>
      <c r="F95" s="344"/>
      <c r="G95" s="8"/>
      <c r="H95" s="6"/>
      <c r="I95" s="17"/>
      <c r="J95" s="17"/>
      <c r="K95" s="17"/>
      <c r="L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row>
    <row r="96" spans="3:48" s="5" customFormat="1" ht="15">
      <c r="C96" s="8"/>
      <c r="D96" s="8"/>
      <c r="E96" s="12"/>
      <c r="F96" s="344"/>
      <c r="G96" s="8"/>
      <c r="H96" s="6"/>
      <c r="I96" s="17"/>
      <c r="J96" s="17"/>
      <c r="K96" s="17"/>
      <c r="L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row>
    <row r="97" spans="3:48" s="5" customFormat="1" ht="15">
      <c r="C97" s="8"/>
      <c r="D97" s="8"/>
      <c r="E97" s="12"/>
      <c r="F97" s="344"/>
      <c r="G97" s="8"/>
      <c r="H97" s="6"/>
      <c r="I97" s="17"/>
      <c r="J97" s="17"/>
      <c r="K97" s="17"/>
      <c r="L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row>
    <row r="98" spans="3:48" s="5" customFormat="1" ht="15">
      <c r="C98" s="8"/>
      <c r="D98" s="8"/>
      <c r="E98" s="12"/>
      <c r="F98" s="344"/>
      <c r="G98" s="8"/>
      <c r="H98" s="6"/>
      <c r="I98" s="17"/>
      <c r="J98" s="17"/>
      <c r="K98" s="17"/>
      <c r="L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row>
    <row r="99" spans="3:48" s="5" customFormat="1" ht="15">
      <c r="C99" s="8"/>
      <c r="D99" s="8"/>
      <c r="E99" s="12"/>
      <c r="F99" s="344"/>
      <c r="G99" s="8"/>
      <c r="H99" s="6"/>
      <c r="I99" s="17"/>
      <c r="J99" s="17"/>
      <c r="K99" s="17"/>
      <c r="L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row>
    <row r="100" spans="3:48" s="5" customFormat="1" ht="15">
      <c r="C100" s="8"/>
      <c r="D100" s="8"/>
      <c r="E100" s="12"/>
      <c r="F100" s="344"/>
      <c r="G100" s="8"/>
      <c r="H100" s="6"/>
      <c r="I100" s="17"/>
      <c r="J100" s="17"/>
      <c r="K100" s="17"/>
      <c r="L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row>
    <row r="101" spans="3:48" s="5" customFormat="1" ht="15">
      <c r="C101" s="9"/>
      <c r="D101" s="8"/>
      <c r="E101" s="12"/>
      <c r="F101" s="344"/>
      <c r="G101" s="8"/>
      <c r="H101" s="6"/>
      <c r="I101" s="17"/>
      <c r="J101" s="17"/>
      <c r="K101" s="17"/>
      <c r="L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row>
    <row r="102" spans="3:48" s="5" customFormat="1" ht="15">
      <c r="C102" s="8"/>
      <c r="D102" s="8"/>
      <c r="E102" s="12"/>
      <c r="F102" s="344"/>
      <c r="G102" s="8"/>
      <c r="H102" s="6"/>
      <c r="I102" s="17"/>
      <c r="J102" s="17"/>
      <c r="K102" s="17"/>
      <c r="L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row>
    <row r="103" spans="3:48" s="5" customFormat="1" ht="15">
      <c r="C103" s="8"/>
      <c r="D103" s="8"/>
      <c r="E103" s="12"/>
      <c r="F103" s="344"/>
      <c r="G103" s="8"/>
      <c r="H103" s="6"/>
      <c r="I103" s="17"/>
      <c r="J103" s="17"/>
      <c r="K103" s="17"/>
      <c r="L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row>
    <row r="104" spans="3:48" s="5" customFormat="1" ht="15">
      <c r="C104" s="8"/>
      <c r="D104" s="8"/>
      <c r="E104" s="12"/>
      <c r="F104" s="344"/>
      <c r="G104" s="8"/>
      <c r="H104" s="6"/>
      <c r="I104" s="17"/>
      <c r="J104" s="17"/>
      <c r="K104" s="17"/>
      <c r="L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row>
    <row r="105" spans="3:48" s="5" customFormat="1" ht="15">
      <c r="C105" s="8"/>
      <c r="D105" s="8"/>
      <c r="E105" s="12"/>
      <c r="F105" s="344"/>
      <c r="G105" s="8"/>
      <c r="H105" s="6"/>
      <c r="I105" s="17"/>
      <c r="J105" s="17"/>
      <c r="K105" s="17"/>
      <c r="L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row>
    <row r="106" spans="3:48" s="5" customFormat="1" ht="15">
      <c r="C106" s="8"/>
      <c r="D106" s="8"/>
      <c r="E106" s="12"/>
      <c r="F106" s="344"/>
      <c r="G106" s="8"/>
      <c r="H106" s="6"/>
      <c r="I106" s="17"/>
      <c r="J106" s="17"/>
      <c r="K106" s="17"/>
      <c r="L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row>
    <row r="107" spans="3:48" s="5" customFormat="1" ht="15">
      <c r="C107" s="8"/>
      <c r="D107" s="8"/>
      <c r="E107" s="12"/>
      <c r="F107" s="344"/>
      <c r="G107" s="8"/>
      <c r="H107" s="6"/>
      <c r="I107" s="17"/>
      <c r="J107" s="17"/>
      <c r="K107" s="17"/>
      <c r="L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row>
    <row r="108" spans="3:48" s="5" customFormat="1" ht="15">
      <c r="C108" s="8"/>
      <c r="D108" s="8"/>
      <c r="E108" s="12"/>
      <c r="F108" s="344"/>
      <c r="G108" s="8"/>
      <c r="H108" s="6"/>
      <c r="I108" s="17"/>
      <c r="J108" s="17"/>
      <c r="K108" s="17"/>
      <c r="L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row>
    <row r="109" spans="3:48" s="5" customFormat="1" ht="15">
      <c r="C109" s="8"/>
      <c r="D109" s="8"/>
      <c r="E109" s="12"/>
      <c r="F109" s="344"/>
      <c r="G109" s="8"/>
      <c r="H109" s="6"/>
      <c r="I109" s="17"/>
      <c r="J109" s="17"/>
      <c r="K109" s="17"/>
      <c r="L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row>
    <row r="110" spans="3:48" s="5" customFormat="1" ht="15">
      <c r="C110" s="8"/>
      <c r="D110" s="8"/>
      <c r="E110" s="12"/>
      <c r="F110" s="344"/>
      <c r="G110" s="8"/>
      <c r="H110" s="6"/>
      <c r="I110" s="17"/>
      <c r="J110" s="17"/>
      <c r="K110" s="17"/>
      <c r="L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row>
    <row r="111" spans="3:48" s="5" customFormat="1" ht="15">
      <c r="C111" s="8"/>
      <c r="D111" s="8"/>
      <c r="E111" s="12"/>
      <c r="F111" s="344"/>
      <c r="G111" s="8"/>
      <c r="H111" s="6"/>
      <c r="I111" s="17"/>
      <c r="J111" s="17"/>
      <c r="K111" s="17"/>
      <c r="L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row>
    <row r="112" spans="3:48" s="5" customFormat="1" ht="15">
      <c r="C112" s="8"/>
      <c r="D112" s="8"/>
      <c r="E112" s="12"/>
      <c r="F112" s="344"/>
      <c r="G112" s="8"/>
      <c r="H112" s="6"/>
      <c r="I112" s="17"/>
      <c r="J112" s="17"/>
      <c r="K112" s="17"/>
      <c r="L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row>
    <row r="113" spans="3:48" s="5" customFormat="1" ht="15">
      <c r="C113" s="8"/>
      <c r="D113" s="8"/>
      <c r="E113" s="12"/>
      <c r="F113" s="344"/>
      <c r="G113" s="8"/>
      <c r="H113" s="6"/>
      <c r="I113" s="17"/>
      <c r="J113" s="17"/>
      <c r="K113" s="17"/>
      <c r="L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row>
    <row r="114" spans="3:48" s="5" customFormat="1" ht="15">
      <c r="C114" s="8"/>
      <c r="D114" s="8"/>
      <c r="E114" s="12"/>
      <c r="F114" s="344"/>
      <c r="G114" s="8"/>
      <c r="H114" s="6"/>
      <c r="I114" s="17"/>
      <c r="J114" s="17"/>
      <c r="K114" s="17"/>
      <c r="L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row>
    <row r="115" spans="3:48" s="5" customFormat="1" ht="15">
      <c r="C115" s="8"/>
      <c r="D115" s="8"/>
      <c r="E115" s="12"/>
      <c r="F115" s="344"/>
      <c r="G115" s="8"/>
      <c r="H115" s="6"/>
      <c r="I115" s="17"/>
      <c r="J115" s="17"/>
      <c r="K115" s="17"/>
      <c r="L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3:48" s="5" customFormat="1" ht="15">
      <c r="C116" s="8"/>
      <c r="D116" s="8"/>
      <c r="E116" s="12"/>
      <c r="F116" s="344"/>
      <c r="G116" s="8"/>
      <c r="H116" s="6"/>
      <c r="I116" s="17"/>
      <c r="J116" s="17"/>
      <c r="K116" s="17"/>
      <c r="L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3:48" s="5" customFormat="1" ht="15">
      <c r="C117" s="8"/>
      <c r="D117" s="8"/>
      <c r="E117" s="12"/>
      <c r="F117" s="344"/>
      <c r="G117" s="8"/>
      <c r="H117" s="6"/>
      <c r="I117" s="17"/>
      <c r="J117" s="17"/>
      <c r="K117" s="17"/>
      <c r="L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3:48" s="5" customFormat="1" ht="15">
      <c r="C118" s="8"/>
      <c r="D118" s="8"/>
      <c r="E118" s="12"/>
      <c r="F118" s="344"/>
      <c r="G118" s="8"/>
      <c r="H118" s="6"/>
      <c r="I118" s="17"/>
      <c r="J118" s="17"/>
      <c r="K118" s="17"/>
      <c r="L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3:48" s="5" customFormat="1" ht="15">
      <c r="C119" s="8"/>
      <c r="D119" s="8"/>
      <c r="E119" s="12"/>
      <c r="F119" s="344"/>
      <c r="G119" s="8"/>
      <c r="H119" s="6"/>
      <c r="I119" s="17"/>
      <c r="J119" s="17"/>
      <c r="K119" s="17"/>
      <c r="L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3:48" s="5" customFormat="1" ht="15">
      <c r="C120" s="8"/>
      <c r="D120" s="8"/>
      <c r="E120" s="12"/>
      <c r="F120" s="344"/>
      <c r="G120" s="8"/>
      <c r="H120" s="6"/>
      <c r="I120" s="17"/>
      <c r="J120" s="17"/>
      <c r="K120" s="17"/>
      <c r="L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3:48" s="5" customFormat="1" ht="15">
      <c r="C121" s="8"/>
      <c r="D121" s="8"/>
      <c r="E121" s="12"/>
      <c r="F121" s="344"/>
      <c r="G121" s="8"/>
      <c r="H121" s="6"/>
      <c r="I121" s="17"/>
      <c r="J121" s="17"/>
      <c r="K121" s="17"/>
      <c r="L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3:48" s="5" customFormat="1" ht="15">
      <c r="C122" s="8"/>
      <c r="D122" s="8"/>
      <c r="E122" s="12"/>
      <c r="F122" s="344"/>
      <c r="G122" s="8"/>
      <c r="H122" s="6"/>
      <c r="I122" s="17"/>
      <c r="J122" s="17"/>
      <c r="K122" s="17"/>
      <c r="L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3:48" s="5" customFormat="1" ht="15">
      <c r="C123" s="8"/>
      <c r="D123" s="8"/>
      <c r="E123" s="12"/>
      <c r="F123" s="344"/>
      <c r="G123" s="8"/>
      <c r="H123" s="6"/>
      <c r="I123" s="17"/>
      <c r="J123" s="17"/>
      <c r="K123" s="17"/>
      <c r="L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3:48" s="5" customFormat="1" ht="15">
      <c r="C124" s="8"/>
      <c r="D124" s="8"/>
      <c r="E124" s="12"/>
      <c r="F124" s="344"/>
      <c r="G124" s="8"/>
      <c r="H124" s="6"/>
      <c r="I124" s="17"/>
      <c r="J124" s="17"/>
      <c r="K124" s="17"/>
      <c r="L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row r="125" spans="3:48" s="5" customFormat="1" ht="15">
      <c r="C125" s="8"/>
      <c r="D125" s="8"/>
      <c r="E125" s="12"/>
      <c r="F125" s="344"/>
      <c r="G125" s="8"/>
      <c r="H125" s="6"/>
      <c r="I125" s="17"/>
      <c r="J125" s="17"/>
      <c r="K125" s="17"/>
      <c r="L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row>
    <row r="126" spans="3:48" s="5" customFormat="1" ht="15">
      <c r="C126" s="8"/>
      <c r="D126" s="8"/>
      <c r="E126" s="12"/>
      <c r="F126" s="344"/>
      <c r="G126" s="8"/>
      <c r="H126" s="6"/>
      <c r="I126" s="17"/>
      <c r="J126" s="17"/>
      <c r="K126" s="17"/>
      <c r="L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row>
    <row r="127" spans="3:48" s="5" customFormat="1" ht="15">
      <c r="C127" s="8"/>
      <c r="D127" s="8"/>
      <c r="E127" s="12"/>
      <c r="F127" s="344"/>
      <c r="G127" s="8"/>
      <c r="H127" s="6"/>
      <c r="I127" s="17"/>
      <c r="J127" s="17"/>
      <c r="K127" s="17"/>
      <c r="L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row>
  </sheetData>
  <sheetProtection selectLockedCells="1"/>
  <mergeCells count="69">
    <mergeCell ref="D10:E10"/>
    <mergeCell ref="M12:R12"/>
    <mergeCell ref="M14:R14"/>
    <mergeCell ref="M13:R13"/>
    <mergeCell ref="M17:R17"/>
    <mergeCell ref="M19:R19"/>
    <mergeCell ref="M22:R22"/>
    <mergeCell ref="M2:R2"/>
    <mergeCell ref="D12:D13"/>
    <mergeCell ref="D2:K3"/>
    <mergeCell ref="D4:K4"/>
    <mergeCell ref="D5:K5"/>
    <mergeCell ref="D6:K6"/>
    <mergeCell ref="D8:K8"/>
    <mergeCell ref="D7:K7"/>
    <mergeCell ref="H11:K11"/>
    <mergeCell ref="M83:R83"/>
    <mergeCell ref="M78:R78"/>
    <mergeCell ref="M74:R74"/>
    <mergeCell ref="M56:R56"/>
    <mergeCell ref="M58:R58"/>
    <mergeCell ref="M60:R60"/>
    <mergeCell ref="M72:R72"/>
    <mergeCell ref="M76:R76"/>
    <mergeCell ref="M80:R80"/>
    <mergeCell ref="M82:R82"/>
    <mergeCell ref="C26:C27"/>
    <mergeCell ref="C44:C46"/>
    <mergeCell ref="M66:R66"/>
    <mergeCell ref="M57:R57"/>
    <mergeCell ref="M48:R48"/>
    <mergeCell ref="M52:R52"/>
    <mergeCell ref="M21:R21"/>
    <mergeCell ref="M16:R16"/>
    <mergeCell ref="M24:R24"/>
    <mergeCell ref="M50:R50"/>
    <mergeCell ref="C68:C70"/>
    <mergeCell ref="D68:D70"/>
    <mergeCell ref="M68:R70"/>
    <mergeCell ref="C62:C64"/>
    <mergeCell ref="M62:R64"/>
    <mergeCell ref="D62:D64"/>
    <mergeCell ref="C54:C55"/>
    <mergeCell ref="D54:D55"/>
    <mergeCell ref="C39:C40"/>
    <mergeCell ref="M39:R40"/>
    <mergeCell ref="D39:D40"/>
    <mergeCell ref="M42:R42"/>
    <mergeCell ref="E39:E40"/>
    <mergeCell ref="F54:F55"/>
    <mergeCell ref="E54:E55"/>
    <mergeCell ref="M54:R55"/>
    <mergeCell ref="D26:D27"/>
    <mergeCell ref="E26:E27"/>
    <mergeCell ref="F26:F27"/>
    <mergeCell ref="D44:D46"/>
    <mergeCell ref="M44:R46"/>
    <mergeCell ref="M37:R37"/>
    <mergeCell ref="M31:R31"/>
    <mergeCell ref="E62:E64"/>
    <mergeCell ref="F62:F64"/>
    <mergeCell ref="E68:E70"/>
    <mergeCell ref="F68:F70"/>
    <mergeCell ref="M26:R29"/>
    <mergeCell ref="M33:R34"/>
    <mergeCell ref="M35:R35"/>
    <mergeCell ref="F39:F40"/>
    <mergeCell ref="E44:E46"/>
    <mergeCell ref="F44:F46"/>
  </mergeCells>
  <conditionalFormatting sqref="M16:M83 N16:R34 N36:R83">
    <cfRule type="expression" priority="1" dxfId="2">
      <formula>B16=TRUE</formula>
    </cfRule>
  </conditionalFormatting>
  <printOptions/>
  <pageMargins left="0.7" right="0.7" top="0.787401575" bottom="0.7874015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Q10"/>
  <sheetViews>
    <sheetView showGridLines="0" tabSelected="1" zoomScalePageLayoutView="0" workbookViewId="0" topLeftCell="A1">
      <selection activeCell="D13" sqref="D13:E13"/>
    </sheetView>
  </sheetViews>
  <sheetFormatPr defaultColWidth="11.421875" defaultRowHeight="15"/>
  <cols>
    <col min="1" max="1" width="3.7109375" style="42" bestFit="1" customWidth="1"/>
    <col min="2" max="2" width="63.8515625" style="42" customWidth="1"/>
    <col min="3" max="3" width="7.57421875" style="42" customWidth="1"/>
    <col min="4" max="4" width="1.8515625" style="42" customWidth="1"/>
    <col min="5" max="5" width="50.57421875" style="42" customWidth="1"/>
    <col min="6" max="6" width="1.57421875" style="42" customWidth="1"/>
    <col min="7" max="11" width="9.421875" style="42" customWidth="1"/>
    <col min="12" max="12" width="7.8515625" style="42" customWidth="1"/>
    <col min="13" max="13" width="1.57421875" style="42" customWidth="1"/>
    <col min="14" max="14" width="18.00390625" style="42" customWidth="1"/>
    <col min="15" max="15" width="13.421875" style="42" bestFit="1" customWidth="1"/>
    <col min="16" max="16" width="12.57421875" style="42" customWidth="1"/>
    <col min="17" max="17" width="38.00390625" style="42" customWidth="1"/>
    <col min="18" max="16384" width="11.421875" style="42" customWidth="1"/>
  </cols>
  <sheetData>
    <row r="1" spans="6:13" ht="9" customHeight="1" thickBot="1">
      <c r="F1" s="423"/>
      <c r="M1" s="423"/>
    </row>
    <row r="2" spans="2:17" ht="15.75">
      <c r="B2" s="464" t="str">
        <f>'CodeMeter Master'!C12</f>
        <v>CoC Guideline &amp; CodeMeter Questions</v>
      </c>
      <c r="C2" s="465"/>
      <c r="D2" s="424"/>
      <c r="E2" s="428" t="s">
        <v>183</v>
      </c>
      <c r="F2" s="430"/>
      <c r="G2" s="478" t="str">
        <f>'CodeMeter Master'!M12</f>
        <v>Hints How to Improve</v>
      </c>
      <c r="H2" s="479"/>
      <c r="I2" s="479"/>
      <c r="J2" s="479"/>
      <c r="K2" s="479"/>
      <c r="L2" s="480"/>
      <c r="M2" s="434"/>
      <c r="N2" s="422" t="str">
        <f>'CodeMeter Master'!E12</f>
        <v>Aspect</v>
      </c>
      <c r="O2" s="416" t="str">
        <f>'CodeMeter Master'!G12</f>
        <v>Referring to</v>
      </c>
      <c r="P2" s="447" t="s">
        <v>182</v>
      </c>
      <c r="Q2" s="21" t="str">
        <f>'CodeMeter Master'!L12</f>
        <v>Reference in the CoC Principle</v>
      </c>
    </row>
    <row r="3" spans="2:17" ht="16.5" thickBot="1">
      <c r="B3" s="466"/>
      <c r="C3" s="467"/>
      <c r="D3" s="425"/>
      <c r="E3" s="429"/>
      <c r="F3" s="431"/>
      <c r="G3" s="481"/>
      <c r="H3" s="482"/>
      <c r="I3" s="482"/>
      <c r="J3" s="482"/>
      <c r="K3" s="482"/>
      <c r="L3" s="483"/>
      <c r="M3" s="435"/>
      <c r="N3" s="50"/>
      <c r="O3" s="417" t="s">
        <v>180</v>
      </c>
      <c r="P3" s="448" t="s">
        <v>180</v>
      </c>
      <c r="Q3" s="52"/>
    </row>
    <row r="4" spans="2:17" ht="23.25" customHeight="1" thickTop="1">
      <c r="B4" s="460" t="str">
        <f>'CodeMeter Master'!$C$14</f>
        <v>4.1.2 Accessibility and comprehensibility of scientific knowledge</v>
      </c>
      <c r="C4" s="461"/>
      <c r="D4" s="426"/>
      <c r="E4" s="468" t="s">
        <v>184</v>
      </c>
      <c r="F4" s="432"/>
      <c r="G4" s="484"/>
      <c r="H4" s="485"/>
      <c r="I4" s="485"/>
      <c r="J4" s="485"/>
      <c r="K4" s="485"/>
      <c r="L4" s="486"/>
      <c r="M4" s="436"/>
      <c r="N4" s="213"/>
      <c r="O4" s="212"/>
      <c r="P4" s="209"/>
      <c r="Q4" s="208"/>
    </row>
    <row r="5" spans="2:17" ht="99.75" customHeight="1">
      <c r="B5" s="462" t="str">
        <f>'CodeMeter Master'!$C$15</f>
        <v>With due respect for intellectual property rights, [...] research organisations and researchers are encouraged to make easily accessible and understandable by lay people as well as by the scientific community all N&amp;N scientific knowledge as well as related information such as relevant standards, references, labels, research on impacts, regulations and laws.</v>
      </c>
      <c r="C5" s="463"/>
      <c r="D5" s="427"/>
      <c r="E5" s="469"/>
      <c r="F5" s="433"/>
      <c r="G5" s="474" t="s">
        <v>190</v>
      </c>
      <c r="H5" s="475"/>
      <c r="I5" s="475"/>
      <c r="J5" s="475"/>
      <c r="K5" s="475"/>
      <c r="L5" s="476"/>
      <c r="M5" s="436"/>
      <c r="N5" s="49"/>
      <c r="O5" s="46"/>
      <c r="P5" s="72"/>
      <c r="Q5" s="53"/>
    </row>
    <row r="6" spans="1:17" ht="94.5" customHeight="1">
      <c r="A6" s="451" t="b">
        <f>'CodeMeter Master'!B16</f>
        <v>0</v>
      </c>
      <c r="B6" s="243" t="str">
        <f>'CodeMeter Master'!C16</f>
        <v>During the last two years I have published at least half of my publicly funded N&amp;N research in open access journals or other online public media.</v>
      </c>
      <c r="C6" s="90"/>
      <c r="D6" s="427"/>
      <c r="E6" s="469"/>
      <c r="F6" s="433"/>
      <c r="G6" s="487" t="s">
        <v>185</v>
      </c>
      <c r="H6" s="487"/>
      <c r="I6" s="487"/>
      <c r="J6" s="487"/>
      <c r="K6" s="487"/>
      <c r="L6" s="487"/>
      <c r="M6" s="437"/>
      <c r="N6" s="441" t="str">
        <f>'CodeMeter Master'!E16</f>
        <v>Accessibility of scientific knowledge</v>
      </c>
      <c r="O6" s="446" t="str">
        <f>'CodeMeter Master'!G16</f>
        <v>Inclusiveness</v>
      </c>
      <c r="P6" s="449">
        <f>'CodeMeter Master'!H21</f>
        <v>1</v>
      </c>
      <c r="Q6" s="442" t="s">
        <v>77</v>
      </c>
    </row>
    <row r="7" spans="1:17" ht="100.5" customHeight="1" thickBot="1">
      <c r="A7" s="451" t="b">
        <f>'CodeMeter Master'!B17</f>
        <v>1</v>
      </c>
      <c r="B7" s="249" t="str">
        <f>'CodeMeter Master'!C17</f>
        <v>In a dedicated section of my organisation’s website, recently published N&amp;N research results are presented to the interested public in a way which is easily comprehensible to lay people.</v>
      </c>
      <c r="C7" s="91"/>
      <c r="D7" s="427"/>
      <c r="E7" s="470"/>
      <c r="F7" s="433"/>
      <c r="G7" s="477" t="s">
        <v>69</v>
      </c>
      <c r="H7" s="477"/>
      <c r="I7" s="477"/>
      <c r="J7" s="477"/>
      <c r="K7" s="477"/>
      <c r="L7" s="477"/>
      <c r="M7" s="437"/>
      <c r="N7" s="443" t="str">
        <f>'CodeMeter Master'!E17</f>
        <v>Comprehensibility of scientific knowledge to lay people</v>
      </c>
      <c r="O7" s="444" t="str">
        <f>'CodeMeter Master'!G17</f>
        <v>Meaning</v>
      </c>
      <c r="P7" s="450">
        <f>'CodeMeter Master'!H22</f>
        <v>1</v>
      </c>
      <c r="Q7" s="445" t="s">
        <v>73</v>
      </c>
    </row>
    <row r="8" spans="6:17" ht="16.5" thickBot="1">
      <c r="F8" s="423"/>
      <c r="N8" s="438"/>
      <c r="O8" s="438"/>
      <c r="P8" s="438"/>
      <c r="Q8" s="438"/>
    </row>
    <row r="9" spans="2:17" ht="16.5" thickBot="1">
      <c r="B9" s="415" t="s">
        <v>189</v>
      </c>
      <c r="C9" s="439"/>
      <c r="D9" s="439"/>
      <c r="E9" s="439"/>
      <c r="F9" s="439"/>
      <c r="G9" s="439"/>
      <c r="H9" s="439"/>
      <c r="I9" s="439"/>
      <c r="J9" s="439"/>
      <c r="K9" s="439"/>
      <c r="L9" s="439"/>
      <c r="M9" s="439"/>
      <c r="N9" s="439"/>
      <c r="O9" s="439"/>
      <c r="P9" s="439"/>
      <c r="Q9" s="440"/>
    </row>
    <row r="10" spans="2:17" ht="66" customHeight="1" thickBot="1">
      <c r="B10" s="471"/>
      <c r="C10" s="472"/>
      <c r="D10" s="472"/>
      <c r="E10" s="472"/>
      <c r="F10" s="472"/>
      <c r="G10" s="472"/>
      <c r="H10" s="472"/>
      <c r="I10" s="472"/>
      <c r="J10" s="472"/>
      <c r="K10" s="472"/>
      <c r="L10" s="472"/>
      <c r="M10" s="472"/>
      <c r="N10" s="472"/>
      <c r="O10" s="472"/>
      <c r="P10" s="472"/>
      <c r="Q10" s="473"/>
    </row>
  </sheetData>
  <sheetProtection selectLockedCells="1"/>
  <protectedRanges>
    <protectedRange sqref="B10:Q10" name="Comments"/>
  </protectedRanges>
  <mergeCells count="11">
    <mergeCell ref="G6:L6"/>
    <mergeCell ref="B4:C4"/>
    <mergeCell ref="B5:C5"/>
    <mergeCell ref="B2:C3"/>
    <mergeCell ref="E4:E7"/>
    <mergeCell ref="B10:Q10"/>
    <mergeCell ref="G5:L5"/>
    <mergeCell ref="G7:L7"/>
    <mergeCell ref="G2:L2"/>
    <mergeCell ref="G3:L3"/>
    <mergeCell ref="G4:L4"/>
  </mergeCells>
  <conditionalFormatting sqref="G6:L7">
    <cfRule type="expression" priority="1" dxfId="2">
      <formula>A6=TRUE</formula>
    </cfRule>
  </conditionalFormatting>
  <printOptions/>
  <pageMargins left="0.7" right="0.7" top="0.787401575" bottom="0.7874015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2:P10"/>
  <sheetViews>
    <sheetView zoomScalePageLayoutView="0" workbookViewId="0" topLeftCell="A1">
      <selection activeCell="B10" sqref="B10:P10"/>
    </sheetView>
  </sheetViews>
  <sheetFormatPr defaultColWidth="11.421875" defaultRowHeight="15"/>
  <cols>
    <col min="1" max="1" width="1.8515625" style="42" customWidth="1"/>
    <col min="2" max="2" width="64.57421875" style="42" customWidth="1"/>
    <col min="3" max="3" width="7.57421875" style="42" customWidth="1"/>
    <col min="4" max="4" width="23.28125" style="42" customWidth="1"/>
    <col min="5" max="5" width="12.71093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37.7109375" style="42" customWidth="1"/>
    <col min="11" max="16" width="7.8515625" style="42" customWidth="1"/>
    <col min="17" max="16384" width="11.421875" style="42" customWidth="1"/>
  </cols>
  <sheetData>
    <row r="1" ht="11.2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99" t="str">
        <f>'CodeMeter Master'!M12</f>
        <v>Hints How to Improve</v>
      </c>
      <c r="L2" s="500"/>
      <c r="M2" s="500"/>
      <c r="N2" s="500"/>
      <c r="O2" s="500"/>
      <c r="P2" s="501"/>
    </row>
    <row r="3" spans="2:16" ht="16.5" thickBot="1">
      <c r="B3" s="466"/>
      <c r="C3" s="511"/>
      <c r="D3" s="50"/>
      <c r="E3" s="498"/>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502"/>
      <c r="M3" s="502"/>
      <c r="N3" s="502"/>
      <c r="O3" s="502"/>
      <c r="P3" s="503"/>
    </row>
    <row r="4" spans="2:16" ht="32.25" customHeight="1" thickTop="1">
      <c r="B4" s="460" t="str">
        <f>'CodeMeter Master'!C19</f>
        <v>4.1.4 Peer-review of scientific data, dissemination outside scientific community</v>
      </c>
      <c r="C4" s="512"/>
      <c r="D4" s="213"/>
      <c r="E4" s="209"/>
      <c r="F4" s="214"/>
      <c r="G4" s="215"/>
      <c r="H4" s="215"/>
      <c r="I4" s="216"/>
      <c r="J4" s="207"/>
      <c r="K4" s="504"/>
      <c r="L4" s="505"/>
      <c r="M4" s="505"/>
      <c r="N4" s="505"/>
      <c r="O4" s="505"/>
      <c r="P4" s="506"/>
    </row>
    <row r="5" spans="2:16" ht="88.5" customHeight="1">
      <c r="B5" s="513" t="str">
        <f>'CodeMeter Master'!C20</f>
        <v>N&amp;N research organisations and researchers should ensure that scientific data and results are duly peer-reviewed before being widely disseminated outside the scientific community in order to ensure their clarity and balanced presentation.</v>
      </c>
      <c r="C5" s="514"/>
      <c r="D5" s="49"/>
      <c r="E5" s="72"/>
      <c r="F5" s="47"/>
      <c r="G5" s="56"/>
      <c r="H5" s="56"/>
      <c r="I5" s="76"/>
      <c r="J5" s="77"/>
      <c r="K5" s="57"/>
      <c r="L5" s="58"/>
      <c r="M5" s="58"/>
      <c r="N5" s="58"/>
      <c r="O5" s="58"/>
      <c r="P5" s="59"/>
    </row>
    <row r="6" spans="2:16" ht="99" customHeight="1">
      <c r="B6" s="419" t="s">
        <v>177</v>
      </c>
      <c r="C6" s="86"/>
      <c r="D6" s="255" t="s">
        <v>86</v>
      </c>
      <c r="E6" s="410" t="s">
        <v>155</v>
      </c>
      <c r="F6" s="256">
        <v>1</v>
      </c>
      <c r="G6" s="257">
        <v>1</v>
      </c>
      <c r="H6" s="258">
        <v>1</v>
      </c>
      <c r="I6" s="259">
        <v>1</v>
      </c>
      <c r="J6" s="260" t="s">
        <v>79</v>
      </c>
      <c r="K6" s="507" t="s">
        <v>72</v>
      </c>
      <c r="L6" s="508"/>
      <c r="M6" s="508"/>
      <c r="N6" s="508"/>
      <c r="O6" s="508"/>
      <c r="P6" s="509"/>
    </row>
    <row r="7" spans="2:16" ht="124.5" customHeight="1" thickBot="1">
      <c r="B7" s="418" t="s">
        <v>70</v>
      </c>
      <c r="C7" s="87"/>
      <c r="D7" s="262" t="s">
        <v>87</v>
      </c>
      <c r="E7" s="411" t="s">
        <v>156</v>
      </c>
      <c r="F7" s="263">
        <v>1</v>
      </c>
      <c r="G7" s="264">
        <v>1</v>
      </c>
      <c r="H7" s="264">
        <v>1</v>
      </c>
      <c r="I7" s="265">
        <v>1</v>
      </c>
      <c r="J7" s="266" t="s">
        <v>73</v>
      </c>
      <c r="K7" s="494" t="s">
        <v>71</v>
      </c>
      <c r="L7" s="495"/>
      <c r="M7" s="495"/>
      <c r="N7" s="495"/>
      <c r="O7" s="495"/>
      <c r="P7" s="496"/>
    </row>
    <row r="8" ht="12.75" customHeight="1" thickBot="1"/>
    <row r="9" spans="2:16" ht="16.5" thickBot="1">
      <c r="B9" s="488" t="s">
        <v>117</v>
      </c>
      <c r="C9" s="489"/>
      <c r="D9" s="489"/>
      <c r="E9" s="489"/>
      <c r="F9" s="489"/>
      <c r="G9" s="489"/>
      <c r="H9" s="489"/>
      <c r="I9" s="489"/>
      <c r="J9" s="489"/>
      <c r="K9" s="489"/>
      <c r="L9" s="489"/>
      <c r="M9" s="489"/>
      <c r="N9" s="489"/>
      <c r="O9" s="489"/>
      <c r="P9" s="490"/>
    </row>
    <row r="10" spans="2:16" ht="74.25" customHeight="1" thickBot="1">
      <c r="B10" s="491"/>
      <c r="C10" s="492"/>
      <c r="D10" s="492"/>
      <c r="E10" s="492"/>
      <c r="F10" s="492"/>
      <c r="G10" s="492"/>
      <c r="H10" s="492"/>
      <c r="I10" s="492"/>
      <c r="J10" s="492"/>
      <c r="K10" s="492"/>
      <c r="L10" s="492"/>
      <c r="M10" s="492"/>
      <c r="N10" s="492"/>
      <c r="O10" s="492"/>
      <c r="P10" s="493"/>
    </row>
  </sheetData>
  <sheetProtection selectLockedCells="1"/>
  <protectedRanges>
    <protectedRange sqref="B10:P10" name="Comments"/>
  </protectedRanges>
  <mergeCells count="11">
    <mergeCell ref="B5:C5"/>
    <mergeCell ref="B9:P9"/>
    <mergeCell ref="B10:P10"/>
    <mergeCell ref="K7:P7"/>
    <mergeCell ref="E2:E3"/>
    <mergeCell ref="K2:P2"/>
    <mergeCell ref="K3:P3"/>
    <mergeCell ref="K4:P4"/>
    <mergeCell ref="K6:P6"/>
    <mergeCell ref="B2:C3"/>
    <mergeCell ref="B4:C4"/>
  </mergeCells>
  <printOptions/>
  <pageMargins left="0.7" right="0.7" top="0.787401575" bottom="0.7874015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B2:P12"/>
  <sheetViews>
    <sheetView zoomScalePageLayoutView="0" workbookViewId="0" topLeftCell="A1">
      <selection activeCell="E6" sqref="E6"/>
    </sheetView>
  </sheetViews>
  <sheetFormatPr defaultColWidth="11.421875" defaultRowHeight="15"/>
  <cols>
    <col min="1" max="1" width="2.140625" style="42" customWidth="1"/>
    <col min="2" max="2" width="70.57421875" style="42" customWidth="1"/>
    <col min="3" max="3" width="7.57421875" style="42" customWidth="1"/>
    <col min="4" max="4" width="22.00390625" style="42" bestFit="1" customWidth="1"/>
    <col min="5" max="5" width="12.71093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46.8515625" style="42" customWidth="1"/>
    <col min="11" max="11" width="9.7109375" style="42" customWidth="1"/>
    <col min="12" max="16" width="5.140625" style="42" customWidth="1"/>
    <col min="17" max="16384" width="11.421875" style="42" customWidth="1"/>
  </cols>
  <sheetData>
    <row r="1" ht="9" customHeight="1" thickBot="1"/>
    <row r="2" spans="2:16" ht="15.75" customHeight="1">
      <c r="B2" s="464" t="str">
        <f>'CodeMeter Master'!C12</f>
        <v>CoC Guideline &amp; CodeMeter Questions</v>
      </c>
      <c r="C2" s="510"/>
      <c r="D2" s="74"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73"/>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Master'!C24</f>
        <v>4.1.5 Research integrity (plagiarism, falsification, fabrication of data)</v>
      </c>
      <c r="C4" s="512"/>
      <c r="D4" s="211"/>
      <c r="E4" s="212"/>
      <c r="F4" s="217"/>
      <c r="G4" s="215"/>
      <c r="H4" s="215"/>
      <c r="I4" s="216"/>
      <c r="J4" s="218"/>
      <c r="K4" s="533"/>
      <c r="L4" s="534"/>
      <c r="M4" s="534"/>
      <c r="N4" s="534"/>
      <c r="O4" s="534"/>
      <c r="P4" s="535"/>
    </row>
    <row r="5" spans="2:16" ht="126" customHeight="1">
      <c r="B5" s="530" t="str">
        <f>'CodeMeter Master'!C25</f>
        <v>Given its potential, [...] N&amp;N research organisations should ensure that N&amp;N research is conducted at the highest level of scientific integrity. Questionable N&amp;N research practices (not limited to plagiarism, falsification and fabrication of data) should be fought as they may entail risks for health, safety and the environment, raise public distrust and slow down the dissemination of benefits from research. Individuals signalling impropriety in research should be protected by their employers and national or regional laws.</v>
      </c>
      <c r="C5" s="531"/>
      <c r="D5" s="45"/>
      <c r="E5" s="46"/>
      <c r="F5" s="54"/>
      <c r="G5" s="56"/>
      <c r="H5" s="56"/>
      <c r="I5" s="76"/>
      <c r="J5" s="78"/>
      <c r="K5" s="61"/>
      <c r="L5" s="62"/>
      <c r="M5" s="62"/>
      <c r="N5" s="62"/>
      <c r="O5" s="62"/>
      <c r="P5" s="63"/>
    </row>
    <row r="6" spans="2:16" ht="48.75" customHeight="1">
      <c r="B6" s="515" t="s">
        <v>135</v>
      </c>
      <c r="C6" s="517"/>
      <c r="D6" s="528" t="s">
        <v>106</v>
      </c>
      <c r="E6" s="268" t="s">
        <v>152</v>
      </c>
      <c r="F6" s="269">
        <v>1</v>
      </c>
      <c r="G6" s="270">
        <v>1</v>
      </c>
      <c r="H6" s="270">
        <v>1</v>
      </c>
      <c r="I6" s="271">
        <v>1</v>
      </c>
      <c r="J6" s="260" t="s">
        <v>79</v>
      </c>
      <c r="K6" s="519" t="s">
        <v>132</v>
      </c>
      <c r="L6" s="520"/>
      <c r="M6" s="520"/>
      <c r="N6" s="520"/>
      <c r="O6" s="520"/>
      <c r="P6" s="521"/>
    </row>
    <row r="7" spans="2:16" ht="82.5" customHeight="1">
      <c r="B7" s="516"/>
      <c r="C7" s="518"/>
      <c r="D7" s="529"/>
      <c r="E7" s="268" t="s">
        <v>153</v>
      </c>
      <c r="F7" s="269">
        <v>0.5</v>
      </c>
      <c r="G7" s="270">
        <v>1</v>
      </c>
      <c r="H7" s="270">
        <v>0.5</v>
      </c>
      <c r="I7" s="271">
        <v>0.5</v>
      </c>
      <c r="J7" s="272" t="s">
        <v>105</v>
      </c>
      <c r="K7" s="522"/>
      <c r="L7" s="523"/>
      <c r="M7" s="523"/>
      <c r="N7" s="523"/>
      <c r="O7" s="523"/>
      <c r="P7" s="524"/>
    </row>
    <row r="8" spans="2:16" ht="70.5" customHeight="1">
      <c r="B8" s="243" t="s">
        <v>15</v>
      </c>
      <c r="C8" s="88"/>
      <c r="D8" s="267" t="s">
        <v>107</v>
      </c>
      <c r="E8" s="268" t="s">
        <v>154</v>
      </c>
      <c r="F8" s="269">
        <v>1</v>
      </c>
      <c r="G8" s="270">
        <v>1</v>
      </c>
      <c r="H8" s="270">
        <v>1</v>
      </c>
      <c r="I8" s="271">
        <v>1</v>
      </c>
      <c r="J8" s="260" t="s">
        <v>79</v>
      </c>
      <c r="K8" s="522"/>
      <c r="L8" s="523"/>
      <c r="M8" s="523"/>
      <c r="N8" s="523"/>
      <c r="O8" s="523"/>
      <c r="P8" s="524"/>
    </row>
    <row r="9" spans="2:16" ht="55.5" customHeight="1" thickBot="1">
      <c r="B9" s="261" t="s">
        <v>74</v>
      </c>
      <c r="C9" s="89"/>
      <c r="D9" s="273" t="s">
        <v>88</v>
      </c>
      <c r="E9" s="274" t="s">
        <v>154</v>
      </c>
      <c r="F9" s="275">
        <v>1</v>
      </c>
      <c r="G9" s="276">
        <v>1</v>
      </c>
      <c r="H9" s="276">
        <v>1</v>
      </c>
      <c r="I9" s="277">
        <v>1</v>
      </c>
      <c r="J9" s="278" t="s">
        <v>79</v>
      </c>
      <c r="K9" s="525"/>
      <c r="L9" s="526"/>
      <c r="M9" s="526"/>
      <c r="N9" s="526"/>
      <c r="O9" s="526"/>
      <c r="P9" s="527"/>
    </row>
    <row r="10" ht="16.5" thickBot="1"/>
    <row r="11" spans="2:16" ht="16.5" thickBot="1">
      <c r="B11" s="488" t="s">
        <v>117</v>
      </c>
      <c r="C11" s="489"/>
      <c r="D11" s="489"/>
      <c r="E11" s="489"/>
      <c r="F11" s="489"/>
      <c r="G11" s="489"/>
      <c r="H11" s="489"/>
      <c r="I11" s="489"/>
      <c r="J11" s="489"/>
      <c r="K11" s="489"/>
      <c r="L11" s="489"/>
      <c r="M11" s="489"/>
      <c r="N11" s="489"/>
      <c r="O11" s="489"/>
      <c r="P11" s="490"/>
    </row>
    <row r="12" spans="2:16" ht="112.5" customHeight="1" thickBot="1">
      <c r="B12" s="491"/>
      <c r="C12" s="492"/>
      <c r="D12" s="492"/>
      <c r="E12" s="492"/>
      <c r="F12" s="492"/>
      <c r="G12" s="492"/>
      <c r="H12" s="492"/>
      <c r="I12" s="492"/>
      <c r="J12" s="492"/>
      <c r="K12" s="492"/>
      <c r="L12" s="492"/>
      <c r="M12" s="492"/>
      <c r="N12" s="492"/>
      <c r="O12" s="492"/>
      <c r="P12" s="493"/>
    </row>
  </sheetData>
  <sheetProtection password="8A3B" sheet="1" objects="1" scenarios="1" selectLockedCells="1"/>
  <protectedRanges>
    <protectedRange sqref="B12:P12" name="Comments"/>
  </protectedRanges>
  <mergeCells count="13">
    <mergeCell ref="B5:C5"/>
    <mergeCell ref="B4:C4"/>
    <mergeCell ref="E2:E3"/>
    <mergeCell ref="K2:P2"/>
    <mergeCell ref="K3:P3"/>
    <mergeCell ref="K4:P4"/>
    <mergeCell ref="B2:C3"/>
    <mergeCell ref="B11:P11"/>
    <mergeCell ref="B12:P12"/>
    <mergeCell ref="B6:B7"/>
    <mergeCell ref="C6:C7"/>
    <mergeCell ref="K6:P9"/>
    <mergeCell ref="D6:D7"/>
  </mergeCells>
  <printOptions/>
  <pageMargins left="0.7" right="0.7" top="0.787401575" bottom="0.7874015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B2:P11"/>
  <sheetViews>
    <sheetView zoomScalePageLayoutView="0" workbookViewId="0" topLeftCell="A1">
      <selection activeCell="B7" sqref="B7"/>
    </sheetView>
  </sheetViews>
  <sheetFormatPr defaultColWidth="11.421875" defaultRowHeight="15"/>
  <cols>
    <col min="1" max="1" width="1.7109375" style="42" customWidth="1"/>
    <col min="2" max="2" width="57.00390625" style="42" customWidth="1"/>
    <col min="3" max="3" width="7.57421875" style="42" customWidth="1"/>
    <col min="4" max="4" width="18.00390625" style="42" customWidth="1"/>
    <col min="5" max="5" width="14.140625" style="42" bestFit="1" customWidth="1"/>
    <col min="6" max="6" width="9.28125" style="42" hidden="1" customWidth="1"/>
    <col min="7" max="7" width="5.7109375" style="42" hidden="1" customWidth="1"/>
    <col min="8" max="8" width="6.7109375" style="42" hidden="1" customWidth="1"/>
    <col min="9" max="9" width="8.7109375" style="42" hidden="1" customWidth="1"/>
    <col min="10" max="10" width="52.140625" style="42" customWidth="1"/>
    <col min="11" max="16" width="7.8515625" style="42" customWidth="1"/>
    <col min="17" max="16384" width="11.421875" style="42" customWidth="1"/>
  </cols>
  <sheetData>
    <row r="1" ht="10.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Master'!C31</f>
        <v>4.1.6 Regulatory compliance, transparency</v>
      </c>
      <c r="C4" s="512"/>
      <c r="D4" s="213"/>
      <c r="E4" s="212"/>
      <c r="F4" s="217"/>
      <c r="G4" s="215"/>
      <c r="H4" s="215"/>
      <c r="I4" s="219"/>
      <c r="J4" s="220"/>
      <c r="K4" s="533"/>
      <c r="L4" s="534"/>
      <c r="M4" s="534"/>
      <c r="N4" s="534"/>
      <c r="O4" s="534"/>
      <c r="P4" s="535"/>
    </row>
    <row r="5" spans="2:16" ht="113.25" customHeight="1">
      <c r="B5" s="536" t="str">
        <f>'CodeMeter Master'!C32</f>
        <v>[…] Organisations performing N&amp;N research activities should demonstrate transparently that they comply with relevant regulations.</v>
      </c>
      <c r="C5" s="537"/>
      <c r="D5" s="49"/>
      <c r="E5" s="46"/>
      <c r="F5" s="54"/>
      <c r="G5" s="56"/>
      <c r="H5" s="56"/>
      <c r="I5" s="64"/>
      <c r="J5" s="65"/>
      <c r="K5" s="66"/>
      <c r="L5" s="67"/>
      <c r="M5" s="67"/>
      <c r="N5" s="67"/>
      <c r="O5" s="67"/>
      <c r="P5" s="65"/>
    </row>
    <row r="6" spans="2:16" ht="63" customHeight="1">
      <c r="B6" s="254" t="s">
        <v>16</v>
      </c>
      <c r="C6" s="86"/>
      <c r="D6" s="279" t="s">
        <v>89</v>
      </c>
      <c r="E6" s="268" t="s">
        <v>157</v>
      </c>
      <c r="F6" s="269">
        <v>1</v>
      </c>
      <c r="G6" s="280">
        <v>1</v>
      </c>
      <c r="H6" s="280">
        <v>1</v>
      </c>
      <c r="I6" s="281">
        <v>1</v>
      </c>
      <c r="J6" s="282" t="s">
        <v>49</v>
      </c>
      <c r="K6" s="519" t="s">
        <v>23</v>
      </c>
      <c r="L6" s="520"/>
      <c r="M6" s="520"/>
      <c r="N6" s="520"/>
      <c r="O6" s="520"/>
      <c r="P6" s="521"/>
    </row>
    <row r="7" spans="2:16" ht="78.75">
      <c r="B7" s="420" t="s">
        <v>80</v>
      </c>
      <c r="C7" s="86"/>
      <c r="D7" s="279" t="s">
        <v>89</v>
      </c>
      <c r="E7" s="268" t="s">
        <v>157</v>
      </c>
      <c r="F7" s="269">
        <v>1</v>
      </c>
      <c r="G7" s="280">
        <v>1</v>
      </c>
      <c r="H7" s="280">
        <v>1</v>
      </c>
      <c r="I7" s="281">
        <v>1</v>
      </c>
      <c r="J7" s="283" t="s">
        <v>49</v>
      </c>
      <c r="K7" s="538"/>
      <c r="L7" s="539"/>
      <c r="M7" s="539"/>
      <c r="N7" s="539"/>
      <c r="O7" s="539"/>
      <c r="P7" s="540"/>
    </row>
    <row r="8" spans="2:16" ht="63.75" customHeight="1" thickBot="1">
      <c r="B8" s="261" t="s">
        <v>4</v>
      </c>
      <c r="C8" s="87"/>
      <c r="D8" s="284" t="s">
        <v>90</v>
      </c>
      <c r="E8" s="274" t="s">
        <v>151</v>
      </c>
      <c r="F8" s="285">
        <v>0.5</v>
      </c>
      <c r="G8" s="286">
        <v>1</v>
      </c>
      <c r="H8" s="286">
        <v>0.5</v>
      </c>
      <c r="I8" s="287">
        <v>0.5</v>
      </c>
      <c r="J8" s="288" t="s">
        <v>77</v>
      </c>
      <c r="K8" s="494" t="s">
        <v>133</v>
      </c>
      <c r="L8" s="495"/>
      <c r="M8" s="495"/>
      <c r="N8" s="495"/>
      <c r="O8" s="495"/>
      <c r="P8" s="496"/>
    </row>
    <row r="9" ht="16.5" thickBot="1"/>
    <row r="10" spans="2:16" ht="16.5" thickBot="1">
      <c r="B10" s="488" t="s">
        <v>117</v>
      </c>
      <c r="C10" s="489"/>
      <c r="D10" s="489"/>
      <c r="E10" s="489"/>
      <c r="F10" s="489"/>
      <c r="G10" s="489"/>
      <c r="H10" s="489"/>
      <c r="I10" s="489"/>
      <c r="J10" s="489"/>
      <c r="K10" s="489"/>
      <c r="L10" s="489"/>
      <c r="M10" s="489"/>
      <c r="N10" s="489"/>
      <c r="O10" s="489"/>
      <c r="P10" s="490"/>
    </row>
    <row r="11" spans="2:16" ht="98.25" customHeight="1" thickBot="1">
      <c r="B11" s="491"/>
      <c r="C11" s="492"/>
      <c r="D11" s="492"/>
      <c r="E11" s="492"/>
      <c r="F11" s="492"/>
      <c r="G11" s="492"/>
      <c r="H11" s="492"/>
      <c r="I11" s="492"/>
      <c r="J11" s="492"/>
      <c r="K11" s="492"/>
      <c r="L11" s="492"/>
      <c r="M11" s="492"/>
      <c r="N11" s="492"/>
      <c r="O11" s="492"/>
      <c r="P11" s="493"/>
    </row>
  </sheetData>
  <sheetProtection selectLockedCells="1"/>
  <protectedRanges>
    <protectedRange sqref="B11:P11" name="Comments"/>
  </protectedRanges>
  <mergeCells count="11">
    <mergeCell ref="B4:C4"/>
    <mergeCell ref="B5:C5"/>
    <mergeCell ref="B10:P10"/>
    <mergeCell ref="B11:P11"/>
    <mergeCell ref="K8:P8"/>
    <mergeCell ref="K6:P7"/>
    <mergeCell ref="E2:E3"/>
    <mergeCell ref="K2:P2"/>
    <mergeCell ref="K3:P3"/>
    <mergeCell ref="K4:P4"/>
    <mergeCell ref="B2:C3"/>
  </mergeCells>
  <printOptions/>
  <pageMargins left="0.7" right="0.7" top="0.787401575" bottom="0.7874015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2:P10"/>
  <sheetViews>
    <sheetView zoomScalePageLayoutView="0" workbookViewId="0" topLeftCell="A1">
      <selection activeCell="B6" sqref="B6:B7"/>
    </sheetView>
  </sheetViews>
  <sheetFormatPr defaultColWidth="11.421875" defaultRowHeight="15"/>
  <cols>
    <col min="1" max="1" width="1.8515625" style="42" customWidth="1"/>
    <col min="2" max="2" width="55.57421875" style="42" customWidth="1"/>
    <col min="3" max="3" width="7.57421875" style="42" customWidth="1"/>
    <col min="4" max="4" width="17.57421875" style="42" customWidth="1"/>
    <col min="5" max="5" width="13.4218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47.421875" style="42" customWidth="1"/>
    <col min="11" max="16" width="9.00390625" style="42" customWidth="1"/>
    <col min="17" max="16384" width="11.421875" style="42" customWidth="1"/>
  </cols>
  <sheetData>
    <row r="1" ht="9"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Master'!C37</f>
        <v>4.1.8 Inclusive decisions on research directions</v>
      </c>
      <c r="C4" s="512"/>
      <c r="D4" s="210"/>
      <c r="E4" s="221"/>
      <c r="F4" s="222"/>
      <c r="G4" s="223"/>
      <c r="H4" s="223"/>
      <c r="I4" s="224"/>
      <c r="J4" s="207"/>
      <c r="K4" s="504"/>
      <c r="L4" s="505"/>
      <c r="M4" s="505"/>
      <c r="N4" s="505"/>
      <c r="O4" s="505"/>
      <c r="P4" s="506"/>
    </row>
    <row r="5" spans="2:16" ht="100.5" customHeight="1">
      <c r="B5" s="513" t="str">
        <f>'CodeMeter Master'!C38</f>
        <v>The broad directions of N&amp;N research should be decided in an inclusive manner, allowing all stakeholders to enrich the preliminary discussions on these directions.</v>
      </c>
      <c r="C5" s="514"/>
      <c r="D5" s="49"/>
      <c r="E5" s="46"/>
      <c r="F5" s="54"/>
      <c r="G5" s="56"/>
      <c r="H5" s="56"/>
      <c r="I5" s="76"/>
      <c r="J5" s="77"/>
      <c r="K5" s="57"/>
      <c r="L5" s="58"/>
      <c r="M5" s="58"/>
      <c r="N5" s="58"/>
      <c r="O5" s="58"/>
      <c r="P5" s="59"/>
    </row>
    <row r="6" spans="2:16" ht="63" customHeight="1">
      <c r="B6" s="541" t="s">
        <v>178</v>
      </c>
      <c r="C6" s="543"/>
      <c r="D6" s="545" t="s">
        <v>91</v>
      </c>
      <c r="E6" s="412" t="s">
        <v>158</v>
      </c>
      <c r="F6" s="289">
        <v>0.75</v>
      </c>
      <c r="G6" s="280">
        <v>1</v>
      </c>
      <c r="H6" s="246">
        <v>0.75</v>
      </c>
      <c r="I6" s="247">
        <v>0.75</v>
      </c>
      <c r="J6" s="260" t="s">
        <v>44</v>
      </c>
      <c r="K6" s="519" t="s">
        <v>103</v>
      </c>
      <c r="L6" s="520"/>
      <c r="M6" s="520"/>
      <c r="N6" s="520"/>
      <c r="O6" s="520"/>
      <c r="P6" s="521"/>
    </row>
    <row r="7" spans="2:16" ht="111" thickBot="1">
      <c r="B7" s="542"/>
      <c r="C7" s="544"/>
      <c r="D7" s="546"/>
      <c r="E7" s="413" t="s">
        <v>159</v>
      </c>
      <c r="F7" s="285">
        <v>0.75</v>
      </c>
      <c r="G7" s="286">
        <v>1</v>
      </c>
      <c r="H7" s="286">
        <v>0.75</v>
      </c>
      <c r="I7" s="290">
        <v>0.75</v>
      </c>
      <c r="J7" s="253" t="s">
        <v>78</v>
      </c>
      <c r="K7" s="525"/>
      <c r="L7" s="526"/>
      <c r="M7" s="526"/>
      <c r="N7" s="526"/>
      <c r="O7" s="526"/>
      <c r="P7" s="527"/>
    </row>
    <row r="8" ht="16.5" thickBot="1"/>
    <row r="9" spans="2:16" ht="16.5" thickBot="1">
      <c r="B9" s="488" t="s">
        <v>117</v>
      </c>
      <c r="C9" s="489"/>
      <c r="D9" s="489"/>
      <c r="E9" s="489"/>
      <c r="F9" s="489"/>
      <c r="G9" s="489"/>
      <c r="H9" s="489"/>
      <c r="I9" s="489"/>
      <c r="J9" s="489"/>
      <c r="K9" s="489"/>
      <c r="L9" s="489"/>
      <c r="M9" s="489"/>
      <c r="N9" s="489"/>
      <c r="O9" s="489"/>
      <c r="P9" s="490"/>
    </row>
    <row r="10" spans="2:16" ht="115.5" customHeight="1" thickBot="1">
      <c r="B10" s="491"/>
      <c r="C10" s="492"/>
      <c r="D10" s="492"/>
      <c r="E10" s="492"/>
      <c r="F10" s="492"/>
      <c r="G10" s="492"/>
      <c r="H10" s="492"/>
      <c r="I10" s="492"/>
      <c r="J10" s="492"/>
      <c r="K10" s="492"/>
      <c r="L10" s="492"/>
      <c r="M10" s="492"/>
      <c r="N10" s="492"/>
      <c r="O10" s="492"/>
      <c r="P10" s="493"/>
    </row>
  </sheetData>
  <sheetProtection selectLockedCells="1"/>
  <protectedRanges>
    <protectedRange sqref="B10:P10" name="Comments"/>
  </protectedRanges>
  <mergeCells count="13">
    <mergeCell ref="B5:C5"/>
    <mergeCell ref="E2:E3"/>
    <mergeCell ref="K2:P2"/>
    <mergeCell ref="K3:P3"/>
    <mergeCell ref="K4:P4"/>
    <mergeCell ref="B2:C3"/>
    <mergeCell ref="B4:C4"/>
    <mergeCell ref="B9:P9"/>
    <mergeCell ref="B10:P10"/>
    <mergeCell ref="B6:B7"/>
    <mergeCell ref="C6:C7"/>
    <mergeCell ref="K6:P7"/>
    <mergeCell ref="D6:D7"/>
  </mergeCells>
  <printOptions/>
  <pageMargins left="0.7" right="0.7" top="0.787401575" bottom="0.787401575" header="0.3" footer="0.3"/>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B2:P11"/>
  <sheetViews>
    <sheetView zoomScalePageLayoutView="0" workbookViewId="0" topLeftCell="A1">
      <selection activeCell="B6" sqref="B6:B8"/>
    </sheetView>
  </sheetViews>
  <sheetFormatPr defaultColWidth="11.421875" defaultRowHeight="15"/>
  <cols>
    <col min="1" max="1" width="2.140625" style="42" customWidth="1"/>
    <col min="2" max="2" width="56.57421875" style="42" customWidth="1"/>
    <col min="3" max="3" width="7.57421875" style="42" customWidth="1"/>
    <col min="4" max="4" width="22.00390625" style="42" bestFit="1" customWidth="1"/>
    <col min="5" max="5" width="15.00390625" style="42" customWidth="1"/>
    <col min="6" max="6" width="9.28125" style="42" hidden="1" customWidth="1"/>
    <col min="7" max="7" width="5.7109375" style="42" hidden="1" customWidth="1"/>
    <col min="8" max="8" width="6.7109375" style="42" hidden="1" customWidth="1"/>
    <col min="9" max="9" width="8.7109375" style="42" hidden="1" customWidth="1"/>
    <col min="10" max="10" width="54.00390625" style="42" customWidth="1"/>
    <col min="11" max="16" width="6.7109375" style="42" customWidth="1"/>
    <col min="17" max="16384" width="11.421875" style="42" customWidth="1"/>
  </cols>
  <sheetData>
    <row r="1" ht="7.5" customHeight="1" thickBot="1"/>
    <row r="2" spans="2:16" ht="15.75" customHeight="1">
      <c r="B2" s="464" t="str">
        <f>'CodeMeter Master'!C12</f>
        <v>CoC Guideline &amp; CodeMeter Questions</v>
      </c>
      <c r="C2" s="510"/>
      <c r="D2" s="74"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73"/>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Master'!C42</f>
        <v>4.1.9 Engage in participatory foresight exercices </v>
      </c>
      <c r="C4" s="512"/>
      <c r="D4" s="211"/>
      <c r="E4" s="212"/>
      <c r="F4" s="225"/>
      <c r="G4" s="226"/>
      <c r="H4" s="226"/>
      <c r="I4" s="227"/>
      <c r="J4" s="228"/>
      <c r="K4" s="533"/>
      <c r="L4" s="556"/>
      <c r="M4" s="556"/>
      <c r="N4" s="556"/>
      <c r="O4" s="556"/>
      <c r="P4" s="557"/>
    </row>
    <row r="5" spans="2:16" ht="141.75" customHeight="1">
      <c r="B5" s="530" t="str">
        <f>'CodeMeter Master'!C43</f>
        <v>[...] Research organisations and researchers are encouraged to consider, at the earliest stages and through participatory foresight exercises, the future implications of technologies or objects being researched. This could allow the development of solutions to meet potential negative impacts caused by the use of a new object or technology at a later stage. Consultations with relevant ethics committees should be part of such foresight exercises as appropriate.</v>
      </c>
      <c r="C5" s="531"/>
      <c r="D5" s="45"/>
      <c r="E5" s="46"/>
      <c r="F5" s="60"/>
      <c r="G5" s="48"/>
      <c r="H5" s="48"/>
      <c r="I5" s="68"/>
      <c r="J5" s="69"/>
      <c r="K5" s="61"/>
      <c r="L5" s="70"/>
      <c r="M5" s="70"/>
      <c r="N5" s="70"/>
      <c r="O5" s="70"/>
      <c r="P5" s="69"/>
    </row>
    <row r="6" spans="2:16" ht="110.25" customHeight="1">
      <c r="B6" s="547" t="s">
        <v>179</v>
      </c>
      <c r="C6" s="550"/>
      <c r="D6" s="553" t="s">
        <v>143</v>
      </c>
      <c r="E6" s="291" t="s">
        <v>160</v>
      </c>
      <c r="F6" s="292">
        <v>1</v>
      </c>
      <c r="G6" s="293">
        <v>1</v>
      </c>
      <c r="H6" s="293">
        <v>1</v>
      </c>
      <c r="I6" s="294">
        <v>1</v>
      </c>
      <c r="J6" s="295" t="s">
        <v>112</v>
      </c>
      <c r="K6" s="519" t="s">
        <v>24</v>
      </c>
      <c r="L6" s="520"/>
      <c r="M6" s="520"/>
      <c r="N6" s="520"/>
      <c r="O6" s="520"/>
      <c r="P6" s="521"/>
    </row>
    <row r="7" spans="2:16" ht="78.75">
      <c r="B7" s="548"/>
      <c r="C7" s="551"/>
      <c r="D7" s="554"/>
      <c r="E7" s="291" t="s">
        <v>161</v>
      </c>
      <c r="F7" s="292">
        <v>0.5</v>
      </c>
      <c r="G7" s="293">
        <v>1</v>
      </c>
      <c r="H7" s="293">
        <v>0.5</v>
      </c>
      <c r="I7" s="294">
        <v>0.5</v>
      </c>
      <c r="J7" s="295" t="s">
        <v>47</v>
      </c>
      <c r="K7" s="522"/>
      <c r="L7" s="523"/>
      <c r="M7" s="523"/>
      <c r="N7" s="523"/>
      <c r="O7" s="523"/>
      <c r="P7" s="524"/>
    </row>
    <row r="8" spans="2:16" ht="63.75" thickBot="1">
      <c r="B8" s="549"/>
      <c r="C8" s="552"/>
      <c r="D8" s="555"/>
      <c r="E8" s="297" t="s">
        <v>162</v>
      </c>
      <c r="F8" s="298">
        <v>0.25</v>
      </c>
      <c r="G8" s="251">
        <v>1</v>
      </c>
      <c r="H8" s="251">
        <v>0.25</v>
      </c>
      <c r="I8" s="299">
        <v>0.25</v>
      </c>
      <c r="J8" s="300" t="s">
        <v>49</v>
      </c>
      <c r="K8" s="525"/>
      <c r="L8" s="526"/>
      <c r="M8" s="526"/>
      <c r="N8" s="526"/>
      <c r="O8" s="526"/>
      <c r="P8" s="527"/>
    </row>
    <row r="9" ht="16.5" thickBot="1"/>
    <row r="10" spans="2:16" ht="16.5" thickBot="1">
      <c r="B10" s="488" t="s">
        <v>117</v>
      </c>
      <c r="C10" s="489"/>
      <c r="D10" s="489"/>
      <c r="E10" s="489"/>
      <c r="F10" s="489"/>
      <c r="G10" s="489"/>
      <c r="H10" s="489"/>
      <c r="I10" s="489"/>
      <c r="J10" s="489"/>
      <c r="K10" s="489"/>
      <c r="L10" s="489"/>
      <c r="M10" s="489"/>
      <c r="N10" s="489"/>
      <c r="O10" s="489"/>
      <c r="P10" s="490"/>
    </row>
    <row r="11" spans="2:16" ht="110.25" customHeight="1" thickBot="1">
      <c r="B11" s="491"/>
      <c r="C11" s="492"/>
      <c r="D11" s="492"/>
      <c r="E11" s="492"/>
      <c r="F11" s="492"/>
      <c r="G11" s="492"/>
      <c r="H11" s="492"/>
      <c r="I11" s="492"/>
      <c r="J11" s="492"/>
      <c r="K11" s="492"/>
      <c r="L11" s="492"/>
      <c r="M11" s="492"/>
      <c r="N11" s="492"/>
      <c r="O11" s="492"/>
      <c r="P11" s="493"/>
    </row>
  </sheetData>
  <sheetProtection selectLockedCells="1"/>
  <protectedRanges>
    <protectedRange sqref="B11:P11" name="Comments"/>
  </protectedRanges>
  <mergeCells count="13">
    <mergeCell ref="B5:C5"/>
    <mergeCell ref="B4:C4"/>
    <mergeCell ref="E2:E3"/>
    <mergeCell ref="K2:P2"/>
    <mergeCell ref="K3:P3"/>
    <mergeCell ref="K4:P4"/>
    <mergeCell ref="B2:C3"/>
    <mergeCell ref="B10:P10"/>
    <mergeCell ref="B11:P11"/>
    <mergeCell ref="B6:B8"/>
    <mergeCell ref="C6:C8"/>
    <mergeCell ref="K6:P8"/>
    <mergeCell ref="D6:D8"/>
  </mergeCells>
  <printOptions/>
  <pageMargins left="0.7" right="0.7" top="0.787401575" bottom="0.7874015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dimension ref="B2:P9"/>
  <sheetViews>
    <sheetView zoomScalePageLayoutView="0" workbookViewId="0" topLeftCell="A1">
      <selection activeCell="K6" sqref="K6:P6"/>
    </sheetView>
  </sheetViews>
  <sheetFormatPr defaultColWidth="11.421875" defaultRowHeight="15"/>
  <cols>
    <col min="1" max="1" width="2.00390625" style="42" customWidth="1"/>
    <col min="2" max="2" width="60.28125" style="42" customWidth="1"/>
    <col min="3" max="3" width="7.57421875" style="42" customWidth="1"/>
    <col min="4" max="4" width="20.421875" style="42" customWidth="1"/>
    <col min="5" max="5" width="13.4218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40.7109375" style="42" customWidth="1"/>
    <col min="11" max="15" width="7.00390625" style="42" customWidth="1"/>
    <col min="16" max="16" width="18.28125" style="42" customWidth="1"/>
    <col min="17" max="16384" width="11.421875" style="42" customWidth="1"/>
  </cols>
  <sheetData>
    <row r="1" ht="9"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Master'!C48</f>
        <v>4.1.10 Openness to stakeholder contributions</v>
      </c>
      <c r="C4" s="512"/>
      <c r="D4" s="213"/>
      <c r="E4" s="212"/>
      <c r="F4" s="217"/>
      <c r="G4" s="215"/>
      <c r="H4" s="215"/>
      <c r="I4" s="216"/>
      <c r="J4" s="207"/>
      <c r="K4" s="504"/>
      <c r="L4" s="505"/>
      <c r="M4" s="505"/>
      <c r="N4" s="505"/>
      <c r="O4" s="505"/>
      <c r="P4" s="506"/>
    </row>
    <row r="5" spans="2:16" ht="95.25" customHeight="1">
      <c r="B5" s="513" t="str">
        <f>'CodeMeter Master'!C49</f>
        <v>N&amp;N research itself should be open to contributions from all stakeholders who should be informed and supported so that they can take an active part in the research activities, within the scope of their mission and mandate.</v>
      </c>
      <c r="C5" s="514"/>
      <c r="D5" s="49"/>
      <c r="E5" s="46"/>
      <c r="F5" s="54"/>
      <c r="G5" s="56"/>
      <c r="H5" s="56"/>
      <c r="I5" s="76"/>
      <c r="J5" s="77"/>
      <c r="K5" s="57"/>
      <c r="L5" s="58"/>
      <c r="M5" s="58"/>
      <c r="N5" s="58"/>
      <c r="O5" s="58"/>
      <c r="P5" s="59"/>
    </row>
    <row r="6" spans="2:16" ht="292.5" customHeight="1" thickBot="1">
      <c r="B6" s="249" t="s">
        <v>63</v>
      </c>
      <c r="C6" s="87"/>
      <c r="D6" s="301" t="s">
        <v>93</v>
      </c>
      <c r="E6" s="413" t="s">
        <v>151</v>
      </c>
      <c r="F6" s="285">
        <v>1</v>
      </c>
      <c r="G6" s="286">
        <v>1</v>
      </c>
      <c r="H6" s="302">
        <v>1</v>
      </c>
      <c r="I6" s="303">
        <v>1</v>
      </c>
      <c r="J6" s="304" t="s">
        <v>78</v>
      </c>
      <c r="K6" s="558" t="s">
        <v>75</v>
      </c>
      <c r="L6" s="559"/>
      <c r="M6" s="559"/>
      <c r="N6" s="559"/>
      <c r="O6" s="559"/>
      <c r="P6" s="560"/>
    </row>
    <row r="7" ht="16.5" thickBot="1"/>
    <row r="8" spans="2:16" ht="16.5" thickBot="1">
      <c r="B8" s="488" t="s">
        <v>117</v>
      </c>
      <c r="C8" s="489"/>
      <c r="D8" s="489"/>
      <c r="E8" s="489"/>
      <c r="F8" s="489"/>
      <c r="G8" s="489"/>
      <c r="H8" s="489"/>
      <c r="I8" s="489"/>
      <c r="J8" s="489"/>
      <c r="K8" s="489"/>
      <c r="L8" s="489"/>
      <c r="M8" s="489"/>
      <c r="N8" s="489"/>
      <c r="O8" s="489"/>
      <c r="P8" s="490"/>
    </row>
    <row r="9" spans="2:16" ht="117" customHeight="1" thickBot="1">
      <c r="B9" s="491"/>
      <c r="C9" s="492"/>
      <c r="D9" s="492"/>
      <c r="E9" s="492"/>
      <c r="F9" s="492"/>
      <c r="G9" s="492"/>
      <c r="H9" s="492"/>
      <c r="I9" s="492"/>
      <c r="J9" s="492"/>
      <c r="K9" s="492"/>
      <c r="L9" s="492"/>
      <c r="M9" s="492"/>
      <c r="N9" s="492"/>
      <c r="O9" s="492"/>
      <c r="P9" s="493"/>
    </row>
  </sheetData>
  <sheetProtection password="8A3B" sheet="1" objects="1" scenarios="1" selectLockedCells="1"/>
  <protectedRanges>
    <protectedRange sqref="B9:P9" name="Comments"/>
  </protectedRanges>
  <mergeCells count="10">
    <mergeCell ref="B8:P8"/>
    <mergeCell ref="B9:P9"/>
    <mergeCell ref="K6:P6"/>
    <mergeCell ref="E2:E3"/>
    <mergeCell ref="K2:P2"/>
    <mergeCell ref="K3:P3"/>
    <mergeCell ref="K4:P4"/>
    <mergeCell ref="B2:C3"/>
    <mergeCell ref="B4:C4"/>
    <mergeCell ref="B5:C5"/>
  </mergeCells>
  <printOptions/>
  <pageMargins left="0.7" right="0.7" top="0.787401575" bottom="0.7874015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B2:P13"/>
  <sheetViews>
    <sheetView zoomScalePageLayoutView="0" workbookViewId="0" topLeftCell="A1">
      <selection activeCell="B9" sqref="B9"/>
    </sheetView>
  </sheetViews>
  <sheetFormatPr defaultColWidth="11.421875" defaultRowHeight="15"/>
  <cols>
    <col min="1" max="1" width="2.140625" style="42" customWidth="1"/>
    <col min="2" max="2" width="64.140625" style="42" customWidth="1"/>
    <col min="3" max="3" width="7.57421875" style="42" customWidth="1"/>
    <col min="4" max="4" width="14.57421875" style="42" customWidth="1"/>
    <col min="5" max="5" width="13.421875" style="42" bestFit="1" customWidth="1"/>
    <col min="6" max="6" width="9.28125" style="42" hidden="1" customWidth="1"/>
    <col min="7" max="7" width="5.7109375" style="42" hidden="1" customWidth="1"/>
    <col min="8" max="8" width="6.7109375" style="42" hidden="1" customWidth="1"/>
    <col min="9" max="9" width="8.7109375" style="42" hidden="1" customWidth="1"/>
    <col min="10" max="10" width="50.28125" style="42" customWidth="1"/>
    <col min="11" max="16" width="7.8515625" style="42" customWidth="1"/>
    <col min="17" max="16384" width="11.421875" style="42" customWidth="1"/>
  </cols>
  <sheetData>
    <row r="1" ht="11.25" customHeight="1" thickBot="1"/>
    <row r="2" spans="2:16" ht="15.75" customHeight="1">
      <c r="B2" s="464" t="str">
        <f>'CodeMeter Master'!C12</f>
        <v>CoC Guideline &amp; CodeMeter Questions</v>
      </c>
      <c r="C2" s="510"/>
      <c r="D2" s="23" t="str">
        <f>'CodeMeter Master'!E12</f>
        <v>Aspect</v>
      </c>
      <c r="E2" s="497" t="str">
        <f>'CodeMeter Master'!G12</f>
        <v>Referring to</v>
      </c>
      <c r="F2" s="23" t="str">
        <f>'CodeMeter Master'!H12</f>
        <v>Loading on</v>
      </c>
      <c r="G2" s="20"/>
      <c r="H2" s="14" t="str">
        <f>'CodeMeter Master'!J12</f>
        <v>Score</v>
      </c>
      <c r="I2" s="14"/>
      <c r="J2" s="22" t="str">
        <f>'CodeMeter Master'!L12</f>
        <v>Reference in the CoC Principle</v>
      </c>
      <c r="K2" s="478" t="str">
        <f>'CodeMeter Master'!M12</f>
        <v>Hints How to Improve</v>
      </c>
      <c r="L2" s="479"/>
      <c r="M2" s="479"/>
      <c r="N2" s="479"/>
      <c r="O2" s="479"/>
      <c r="P2" s="480"/>
    </row>
    <row r="3" spans="2:16" ht="16.5" thickBot="1">
      <c r="B3" s="466"/>
      <c r="C3" s="511"/>
      <c r="D3" s="50"/>
      <c r="E3" s="532"/>
      <c r="F3" s="55" t="str">
        <f>'CodeMeter Master'!H13</f>
        <v>Principle</v>
      </c>
      <c r="G3" s="43" t="str">
        <f>'CodeMeter Master'!I13</f>
        <v>Pts</v>
      </c>
      <c r="H3" s="44" t="str">
        <f>'CodeMeter Master'!J13</f>
        <v>max.</v>
      </c>
      <c r="I3" s="44" t="str">
        <f>'CodeMeter Master'!K13</f>
        <v>achieved</v>
      </c>
      <c r="J3" s="52"/>
      <c r="K3" s="481" t="str">
        <f>'CodeMeter Master'!M13</f>
        <v>Will be presented if tick is not set at the question.</v>
      </c>
      <c r="L3" s="482"/>
      <c r="M3" s="482"/>
      <c r="N3" s="482"/>
      <c r="O3" s="482"/>
      <c r="P3" s="483"/>
    </row>
    <row r="4" spans="2:16" ht="16.5" thickTop="1">
      <c r="B4" s="460" t="str">
        <f>'CodeMeter Master'!C52</f>
        <v>4.1.13 Positive impact of research, priority on HSE issues</v>
      </c>
      <c r="C4" s="512"/>
      <c r="D4" s="213"/>
      <c r="E4" s="212"/>
      <c r="F4" s="217"/>
      <c r="G4" s="226"/>
      <c r="H4" s="226"/>
      <c r="I4" s="229"/>
      <c r="J4" s="230"/>
      <c r="K4" s="533"/>
      <c r="L4" s="556"/>
      <c r="M4" s="556"/>
      <c r="N4" s="556"/>
      <c r="O4" s="556"/>
      <c r="P4" s="557"/>
    </row>
    <row r="5" spans="2:16" ht="100.5" customHeight="1">
      <c r="B5" s="530" t="str">
        <f>'CodeMeter Master'!C53</f>
        <v>[...] [N&amp;N research] organisations should encourage fields of N&amp;N research with the broadest possible positive impact. A priority should be given to research aiming to protect the public and the environment, consumers or workers and aiming to reduce, refine or replace animal experimentation.</v>
      </c>
      <c r="C5" s="531"/>
      <c r="D5" s="49"/>
      <c r="E5" s="46"/>
      <c r="F5" s="54"/>
      <c r="G5" s="48"/>
      <c r="H5" s="48"/>
      <c r="I5" s="51"/>
      <c r="J5" s="79"/>
      <c r="K5" s="61"/>
      <c r="L5" s="70"/>
      <c r="M5" s="70"/>
      <c r="N5" s="70"/>
      <c r="O5" s="70"/>
      <c r="P5" s="69"/>
    </row>
    <row r="6" spans="2:16" ht="78.75">
      <c r="B6" s="515" t="s">
        <v>175</v>
      </c>
      <c r="C6" s="561"/>
      <c r="D6" s="553" t="s">
        <v>92</v>
      </c>
      <c r="E6" s="306" t="s">
        <v>153</v>
      </c>
      <c r="F6" s="244">
        <v>1</v>
      </c>
      <c r="G6" s="245">
        <v>1</v>
      </c>
      <c r="H6" s="245">
        <v>1</v>
      </c>
      <c r="I6" s="308">
        <v>1</v>
      </c>
      <c r="J6" s="409" t="s">
        <v>67</v>
      </c>
      <c r="K6" s="564" t="s">
        <v>176</v>
      </c>
      <c r="L6" s="565"/>
      <c r="M6" s="565"/>
      <c r="N6" s="565"/>
      <c r="O6" s="565"/>
      <c r="P6" s="566"/>
    </row>
    <row r="7" spans="2:16" ht="150.75" customHeight="1">
      <c r="B7" s="516"/>
      <c r="C7" s="562"/>
      <c r="D7" s="563"/>
      <c r="E7" s="306" t="s">
        <v>163</v>
      </c>
      <c r="F7" s="244"/>
      <c r="G7" s="245"/>
      <c r="H7" s="245"/>
      <c r="I7" s="308"/>
      <c r="J7" s="409" t="s">
        <v>148</v>
      </c>
      <c r="K7" s="567"/>
      <c r="L7" s="568"/>
      <c r="M7" s="568"/>
      <c r="N7" s="568"/>
      <c r="O7" s="568"/>
      <c r="P7" s="569"/>
    </row>
    <row r="8" spans="2:16" ht="63" customHeight="1">
      <c r="B8" s="309" t="s">
        <v>81</v>
      </c>
      <c r="C8" s="84"/>
      <c r="D8" s="305" t="s">
        <v>95</v>
      </c>
      <c r="E8" s="306" t="s">
        <v>164</v>
      </c>
      <c r="F8" s="244">
        <v>0.75</v>
      </c>
      <c r="G8" s="245">
        <v>1</v>
      </c>
      <c r="H8" s="245">
        <v>0.75</v>
      </c>
      <c r="I8" s="308">
        <v>0.75</v>
      </c>
      <c r="J8" s="248" t="s">
        <v>59</v>
      </c>
      <c r="K8" s="507" t="s">
        <v>76</v>
      </c>
      <c r="L8" s="508"/>
      <c r="M8" s="508"/>
      <c r="N8" s="508"/>
      <c r="O8" s="508"/>
      <c r="P8" s="509"/>
    </row>
    <row r="9" spans="2:16" ht="79.5" customHeight="1">
      <c r="B9" s="243" t="s">
        <v>64</v>
      </c>
      <c r="C9" s="84"/>
      <c r="D9" s="305" t="s">
        <v>94</v>
      </c>
      <c r="E9" s="306" t="s">
        <v>163</v>
      </c>
      <c r="F9" s="307">
        <v>1</v>
      </c>
      <c r="G9" s="245">
        <v>1</v>
      </c>
      <c r="H9" s="245">
        <v>1</v>
      </c>
      <c r="I9" s="308">
        <v>1</v>
      </c>
      <c r="J9" s="248" t="s">
        <v>51</v>
      </c>
      <c r="K9" s="507" t="s">
        <v>25</v>
      </c>
      <c r="L9" s="508"/>
      <c r="M9" s="508"/>
      <c r="N9" s="508"/>
      <c r="O9" s="508"/>
      <c r="P9" s="509"/>
    </row>
    <row r="10" spans="2:16" ht="79.5" customHeight="1" thickBot="1">
      <c r="B10" s="249" t="s">
        <v>17</v>
      </c>
      <c r="C10" s="85"/>
      <c r="D10" s="310" t="s">
        <v>96</v>
      </c>
      <c r="E10" s="297" t="s">
        <v>161</v>
      </c>
      <c r="F10" s="311">
        <v>0.5</v>
      </c>
      <c r="G10" s="251">
        <v>1</v>
      </c>
      <c r="H10" s="251">
        <v>0.5</v>
      </c>
      <c r="I10" s="252">
        <v>0.5</v>
      </c>
      <c r="J10" s="312" t="s">
        <v>51</v>
      </c>
      <c r="K10" s="525" t="s">
        <v>26</v>
      </c>
      <c r="L10" s="526"/>
      <c r="M10" s="526"/>
      <c r="N10" s="526"/>
      <c r="O10" s="526"/>
      <c r="P10" s="527"/>
    </row>
    <row r="11" ht="16.5" thickBot="1"/>
    <row r="12" spans="2:16" ht="16.5" thickBot="1">
      <c r="B12" s="488" t="s">
        <v>117</v>
      </c>
      <c r="C12" s="489"/>
      <c r="D12" s="489"/>
      <c r="E12" s="489"/>
      <c r="F12" s="489"/>
      <c r="G12" s="489"/>
      <c r="H12" s="489"/>
      <c r="I12" s="489"/>
      <c r="J12" s="489"/>
      <c r="K12" s="489"/>
      <c r="L12" s="489"/>
      <c r="M12" s="489"/>
      <c r="N12" s="489"/>
      <c r="O12" s="489"/>
      <c r="P12" s="490"/>
    </row>
    <row r="13" spans="2:16" ht="128.25" customHeight="1" thickBot="1">
      <c r="B13" s="491"/>
      <c r="C13" s="492"/>
      <c r="D13" s="492"/>
      <c r="E13" s="492"/>
      <c r="F13" s="492"/>
      <c r="G13" s="492"/>
      <c r="H13" s="492"/>
      <c r="I13" s="492"/>
      <c r="J13" s="492"/>
      <c r="K13" s="492"/>
      <c r="L13" s="492"/>
      <c r="M13" s="492"/>
      <c r="N13" s="492"/>
      <c r="O13" s="492"/>
      <c r="P13" s="493"/>
    </row>
  </sheetData>
  <sheetProtection password="8A3B" sheet="1" objects="1" scenarios="1" selectLockedCells="1"/>
  <protectedRanges>
    <protectedRange sqref="B13:P13" name="Comments"/>
  </protectedRanges>
  <mergeCells count="16">
    <mergeCell ref="K4:P4"/>
    <mergeCell ref="C6:C7"/>
    <mergeCell ref="B6:B7"/>
    <mergeCell ref="D6:D7"/>
    <mergeCell ref="K6:P7"/>
    <mergeCell ref="B12:P12"/>
    <mergeCell ref="B13:P13"/>
    <mergeCell ref="K8:P8"/>
    <mergeCell ref="K10:P10"/>
    <mergeCell ref="K9:P9"/>
    <mergeCell ref="B2:C3"/>
    <mergeCell ref="B4:C4"/>
    <mergeCell ref="B5:C5"/>
    <mergeCell ref="E2:E3"/>
    <mergeCell ref="K2:P2"/>
    <mergeCell ref="K3:P3"/>
  </mergeCells>
  <printOptions/>
  <pageMargins left="0.7" right="0.7" top="0.787401575" bottom="0.7874015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Die Innovationsgesellschaft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Widmer</dc:creator>
  <cp:keywords/>
  <dc:description/>
  <cp:lastModifiedBy>sascha_schwarzkopf</cp:lastModifiedBy>
  <dcterms:created xsi:type="dcterms:W3CDTF">2011-01-31T13:48:09Z</dcterms:created>
  <dcterms:modified xsi:type="dcterms:W3CDTF">2013-08-28T11:36:23Z</dcterms:modified>
  <cp:category/>
  <cp:version/>
  <cp:contentType/>
  <cp:contentStatus/>
</cp:coreProperties>
</file>